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s>
  <definedNames/>
  <calcPr fullCalcOnLoad="1"/>
</workbook>
</file>

<file path=xl/sharedStrings.xml><?xml version="1.0" encoding="utf-8"?>
<sst xmlns="http://schemas.openxmlformats.org/spreadsheetml/2006/main" count="797" uniqueCount="345">
  <si>
    <t>DATOS DEL INDICADOR</t>
  </si>
  <si>
    <t>RANGOS DE CALIFICACIÓN</t>
  </si>
  <si>
    <t>RESULTADO Y ANALISIS</t>
  </si>
  <si>
    <t>TIPO DE INDICADOR</t>
  </si>
  <si>
    <t>CÓDIGO</t>
  </si>
  <si>
    <t>NOMBRE DEL INDICADOR</t>
  </si>
  <si>
    <t>FORMULA DEL INDICADOR</t>
  </si>
  <si>
    <t>UNIDAD DE MEDIDA</t>
  </si>
  <si>
    <t>META</t>
  </si>
  <si>
    <t>INSATISFACTORIO</t>
  </si>
  <si>
    <t>MINIMO</t>
  </si>
  <si>
    <t>ACEPTABLE</t>
  </si>
  <si>
    <t>SATISFACTORIO</t>
  </si>
  <si>
    <t>NUMERADOR</t>
  </si>
  <si>
    <t>DENOMINADOR</t>
  </si>
  <si>
    <t>RESULTADO</t>
  </si>
  <si>
    <t xml:space="preserve">% META (Resultado /meta *100) </t>
  </si>
  <si>
    <t xml:space="preserve">RANGO EN QUE SE UBICA EL RESULTADO </t>
  </si>
  <si>
    <t>PROCESO</t>
  </si>
  <si>
    <t>PAGINA 1 DE 1</t>
  </si>
  <si>
    <t>&lt;50%</t>
  </si>
  <si>
    <t>&gt;=50% y  ; &lt;70</t>
  </si>
  <si>
    <t>&gt;=70%  y &lt;95%</t>
  </si>
  <si>
    <t>&gt;=95% y &lt;=100%</t>
  </si>
  <si>
    <t>CODIGO:  PEMYMOPSFO04</t>
  </si>
  <si>
    <t>VERSION 4.0</t>
  </si>
  <si>
    <t xml:space="preserve"> FORMATO MATRIZ AGREGADA DE INDICADORES  POR PROCESO</t>
  </si>
  <si>
    <t>SISTEMA INTEGRAL DE GESTION (MECI - CALIDAD)</t>
  </si>
  <si>
    <t>PERIODICIDAD</t>
  </si>
  <si>
    <t>ADMINISTRACIÓN DEL SISTEMA  INTEGRAL DE GESTIÓN                       (MECI- CALIDAD)</t>
  </si>
  <si>
    <t>VERIFICACIÓN DEL INDICADOR (Grupo de Trabajo Control Interno)</t>
  </si>
  <si>
    <t>SEGUIMIENTO DEL INDICADOR</t>
  </si>
  <si>
    <t>AUDITOR</t>
  </si>
  <si>
    <t>FECHA DE ACTUALIZACIÓN:   Septiembre 13 de 2016</t>
  </si>
  <si>
    <t>DIRECCIONAMIENTO ESTRATEGICO</t>
  </si>
  <si>
    <t>EFICACIA</t>
  </si>
  <si>
    <t>PDES01</t>
  </si>
  <si>
    <t>ASESORAR A LOS PROCESOS EN LA FORMULACIÓN DE LOS PLANES INSTITUCIONALES</t>
  </si>
  <si>
    <t>(No DE PLANES ASESORADOS Y FORMULADOS OPORTUNAMENTE  DURANTE EL PERIODO / No DE PLANES ASESORAR Y FORMULAR DURANTE EL PERIODO)*100</t>
  </si>
  <si>
    <t>SEMESTRAL</t>
  </si>
  <si>
    <t>PDES02</t>
  </si>
  <si>
    <t>EFECTUAR SEGUIMIENTO A PLANES INSTITUCIONALES</t>
  </si>
  <si>
    <t>(No DE SEGUIMIENTOS REALIZADOS OPORUNAMENTE A LOS PLANES INSTITUCIONALES / No DE SEGUIMIENTOS A REALIZAR A LOS PLANES INSTITUCIONALES)*100</t>
  </si>
  <si>
    <t>PDES03</t>
  </si>
  <si>
    <t>CONSOLIDACIÓN DEL INFORME EJECUTIVO PARA  REVISIÓN POR  LA DIRECCIÓN</t>
  </si>
  <si>
    <t>(No. DE INFORMES EJECUTIVO PARA LA REVISIÓN POR LA DIRECCIÓN REALIZADOS OPORTUNAMENTE / No. DE INFORMES EJECUTIVO PARA LA REVISIÓN POR LA DIRECCIÓN  A REALIZAR )*100</t>
  </si>
  <si>
    <t>ATENCION AL CIUDADANO</t>
  </si>
  <si>
    <t>PAAC01</t>
  </si>
  <si>
    <t>INFORMAR Y ORIENTAR AL CIUDADANO</t>
  </si>
  <si>
    <t>(No DE INFORMES DE DESEMPEÑO LABORAL PRESENTADOS / No DE INFORMES DE DESEMPEÑO LABORAL A PRESENTAR)*100</t>
  </si>
  <si>
    <t>EFECTIVIDAD</t>
  </si>
  <si>
    <t>PAAC02</t>
  </si>
  <si>
    <t>PROMOVER, FOMENTAR Y FORTALECER LOS MECANISMOS DE PARTICIPACIÓN CIUDADANA</t>
  </si>
  <si>
    <t xml:space="preserve">(No DE JORNADAS PEDAGÓGICAS REALIZADAS / No DE JORNADAS PEDAGÓGICAS A REALIZAR)*100 </t>
  </si>
  <si>
    <t>PAAC03</t>
  </si>
  <si>
    <t>SEGUIMIENTO A LA ATENCIÓN DE LAS PETICIONES, QUEJAS, RECLAMOS, SUGERENCIA Y DENUNCIAS</t>
  </si>
  <si>
    <t>(No. DE SEGUIMIENTOS REALIZADOS A LAS PQRSD / No. DE SEGUIMIENTOS A REALIZAR A LAS PQRSD)*100</t>
  </si>
  <si>
    <t>PORCENTAJE</t>
  </si>
  <si>
    <t>PAAC04</t>
  </si>
  <si>
    <t>ÍNDICE DE PERCEPCIÓN SOBRE LA INFORMACIÓN Y ORIENTACIÓN BRINDADA AL CIUDADANO.</t>
  </si>
  <si>
    <t>(No. DE ENCUESTAS APLICADAS A LOS CIUDADANOS CON CALIFICACIÓN SATISFACTORIA / No. TOTAL DE ENCUESTAS APLICADAS A LOS CIUDADANOS)*100</t>
  </si>
  <si>
    <t>&lt;30%</t>
  </si>
  <si>
    <t>&gt;=30% y  ; &lt;50</t>
  </si>
  <si>
    <t>&gt;=50%  y &lt;75%</t>
  </si>
  <si>
    <t>&gt;=75% y &lt;=100%</t>
  </si>
  <si>
    <t>GESTIÓN DE SERVICIOS DE SALUD</t>
  </si>
  <si>
    <t>PGSS01</t>
  </si>
  <si>
    <t>ADMINSITRACIÓN  DE LOS SERVICIOS DE SALUD</t>
  </si>
  <si>
    <t>(No DE INFORMES DE AUDITORIAS MEDICAS REALIZADAS / No DE INFORMES AUDITORIAS MEDICAS A REALIZAR)*100</t>
  </si>
  <si>
    <t>PGSS02</t>
  </si>
  <si>
    <t xml:space="preserve">CUMPLIMIENTO PROGRAMA DE AUDITORIAS MEDICAS  </t>
  </si>
  <si>
    <t>(No DE AUDITORÍAS MÉDICAS REALIZADAS / No DE AUDITORÍAS MÉDICAS PROGRAMADAS)*100</t>
  </si>
  <si>
    <t>&lt;45%</t>
  </si>
  <si>
    <t>&gt;=45% y  ; &lt;65</t>
  </si>
  <si>
    <t>&gt;=65%  y &lt;90%</t>
  </si>
  <si>
    <t>&gt;=90% y &lt;=100%</t>
  </si>
  <si>
    <t>EFICIENCIA</t>
  </si>
  <si>
    <t>PGSS03</t>
  </si>
  <si>
    <t xml:space="preserve">REGISTRO DE PLANILLAS  INTEGRADAS DE LIQUIDACIÓN DE APORTES -  PILA  </t>
  </si>
  <si>
    <t>(No DE PLANILLAS TRAMITADAS / No DE  PLANILLAS RECIBIDAS DURANTE EL PERIODO)*100</t>
  </si>
  <si>
    <t>PGSS04</t>
  </si>
  <si>
    <t>OPORTUNIDAD EN EL TRAMITE DE NOVEDADES DE AFILIACIÓN</t>
  </si>
  <si>
    <t>(No DE NOVEDADES DE AFILIACIÓN APLICADAS EN TÉRMINOS DE OPORTUNIDAD / No DE NOVEDADES RECIBIDAS)*100</t>
  </si>
  <si>
    <t>PGSS05</t>
  </si>
  <si>
    <t>OPORTUNIDAD EN EL TRAMITE DE VALORACIONES MÉDICAS</t>
  </si>
  <si>
    <t>(No DE  VALORACIONES MÉDICO - LABORALES REALIZADAS / No DE VALORACIONES  MÉDICO - LABORALES SOLICITADAS)*100</t>
  </si>
  <si>
    <t>GESTIÓN DE PRESTACIONES ECONOMICAS</t>
  </si>
  <si>
    <t>PGPE01</t>
  </si>
  <si>
    <t>CRONOGRAMAS PARA LA LIQUIDACION DE NOMINAS ELABORADO</t>
  </si>
  <si>
    <t xml:space="preserve">CUMPLIMIENTO AL CRONOGRAMA PARA LA LIQUIDACION DE NOMINAS </t>
  </si>
  <si>
    <t>PGPE02</t>
  </si>
  <si>
    <t xml:space="preserve"> PRESTACIONES ECONÓMICAS TRAMITADAS</t>
  </si>
  <si>
    <t>(No DE SOLICITUDES  ATENDIDAS EN EL SEMESTRE ANTERIOR / No DE SOLICITUDES RADICADAS Y RECIBIDAS EN EL SEMESTRE ANTERIOR)*100</t>
  </si>
  <si>
    <t>GESTIÓN DE BIENES TRANSFERIDOS</t>
  </si>
  <si>
    <t>PGBT01</t>
  </si>
  <si>
    <t>LEGALIZACION DE BIENES INMUEBLES  TRANSFERIDOS</t>
  </si>
  <si>
    <t>(No. de bienes inmuebles legalizados / No. de bienes inmuebles tranferidos por Invias-  Ferrovias y Mintransporte).* 100</t>
  </si>
  <si>
    <t>Porcentual</t>
  </si>
  <si>
    <t>TRIMESTRAL</t>
  </si>
  <si>
    <t>PGBT02</t>
  </si>
  <si>
    <t>COMERCIALIZACION DE  BIENES INMUEBLES TRANSFERIDOS</t>
  </si>
  <si>
    <t>100%</t>
  </si>
  <si>
    <t>PGBT03</t>
  </si>
  <si>
    <t>SANEAMIENTO DE BIENES INSTRAFERIBLES</t>
  </si>
  <si>
    <t>Porcentaje de saneamiento de Bienes Inmuebles intransferibles.</t>
  </si>
  <si>
    <t>PGBT04</t>
  </si>
  <si>
    <t>COMERCIALIZACION DE BIENES MUEBLES TRANSFERIDOS</t>
  </si>
  <si>
    <t>(No. de bienes muebles ofertados/ No. de bienes muebles programados apara comercializar)*100.</t>
  </si>
  <si>
    <t>GESTIÓN DE SERVICIOS ADMINISTRATIVOS</t>
  </si>
  <si>
    <t>PGSA01</t>
  </si>
  <si>
    <t>ADQUISICIÓN Y SUMINISTRO  DE BIENES Y SERVICIOS</t>
  </si>
  <si>
    <t>(No. DE PRODUCTOS DE ADQUISICION Y SUMINISTRO DE BIENES Y SERVICIOS REALIZADOS / No DE PRODUCTOS ADQUISICION Y SUMINISTRO  DE BIENES Y SERVICIOS A REALIZAR)* 100</t>
  </si>
  <si>
    <t>PGSA02</t>
  </si>
  <si>
    <t>MANTENIMIENTO DE LOS BIENES</t>
  </si>
  <si>
    <t>CUMPLIMIENTO PROGRAMA DE MANTENIMIENTO</t>
  </si>
  <si>
    <t>ANUAL</t>
  </si>
  <si>
    <t>PGSA03</t>
  </si>
  <si>
    <t>ADMINISTRACIÓN Y CONTROL DE INVENTARIOS</t>
  </si>
  <si>
    <t>(No DE BIENES MUEBLES VERIFICADOS / No TOTAL DE BIENES MUEBLES REGISTRADO EN EL SISTEMA DE INVENTARIO)*100</t>
  </si>
  <si>
    <t>GESTIÓN DE TALENTO HUMANO</t>
  </si>
  <si>
    <t>PGTH01</t>
  </si>
  <si>
    <t>COBERTURA DEL PLAN INSTITUCIONAL DE CAPACITACIÓN</t>
  </si>
  <si>
    <t>(No. DE FUNCIONARIOS CAPACITADOS / No. DE FUNCIONARIOS DE LA ENTIDAD)*100</t>
  </si>
  <si>
    <t>PGTH02</t>
  </si>
  <si>
    <t>CUMPLIMIENTO DE LOS PROYECTOS DE APRENDIZAJE EN QUIPO "PAES" DEL PLAN INSTITUCIONAL DE CAPACITACIÓN</t>
  </si>
  <si>
    <t>(No. PROYECTOS DE APRENDIZAJE EN EQUIPO CON NIVEL DE CUMPLIMIENTO SATISFACTORIO/ No. DE PROYECTOS DE APRENDIZAJE EN EQUIPO FORMULADO)*100</t>
  </si>
  <si>
    <t xml:space="preserve">EFICIENCIA </t>
  </si>
  <si>
    <t>PGTH03</t>
  </si>
  <si>
    <t>INDUCCIÓN  GENERAL DE PERSONAL</t>
  </si>
  <si>
    <t>(No. DE INDUCCIONES GENERALES CON EVALUACION SATISFACTORIA/ No. DE INDUCCIONES GENERALES DESARROLLADAS)*100</t>
  </si>
  <si>
    <t>PGTH04</t>
  </si>
  <si>
    <t>INDUCCIÓN ESPECIFICA DE PERSONAL</t>
  </si>
  <si>
    <t>(No. DE INDUCCIONES ESPECIFICAS CON EVALUACION SATISFACTORIAS / No. DE INDUCCIONES ESPECIFICAS DESARROLLADAS)*100</t>
  </si>
  <si>
    <t>PGTH05</t>
  </si>
  <si>
    <t>NOVEDADES DE PERSONAL TRAMITADAS EN  TÉRMINOS</t>
  </si>
  <si>
    <t>(No. TOTAL DE NOVEDADES DE PERSONAL  TRAMITADAS EN TERMINOS / No. DE SOLICITUDES DE NOVEDADES REQUERIDAS EN EL PERIODO)*100</t>
  </si>
  <si>
    <t>PGTH06</t>
  </si>
  <si>
    <t>LIQUIDACION DE NOMINA</t>
  </si>
  <si>
    <t>(No.TOTAL DE NOMINAS LIQUIDADAS EN LAS FECHAS ESTABLECIDAS / No. TOTAL DE NOMINAS REQUERIDAS)*100</t>
  </si>
  <si>
    <t>PGTH07</t>
  </si>
  <si>
    <t xml:space="preserve">NIVEL DE CUMPLIMIENTO DE LA INVESTIGACIÓN DE INCIDENTES Y ACCIDENTE DE TRABAJO REPORTADOS </t>
  </si>
  <si>
    <t xml:space="preserve">(No. DE  ACCIDENTES E INCIDENTES DE TRABAJO  INVESTIGADOS / No. TOTAL DE ACCIDENTES E INCIDENTES DE TRABAJO REPORTADOS)*100   </t>
  </si>
  <si>
    <t>PGTH08</t>
  </si>
  <si>
    <t>NIVEL DE CUMPLIMIENTO DE LAS CAPACITACIONES EN SEGURIDAD Y SALUD EN EL TRABAJO</t>
  </si>
  <si>
    <t xml:space="preserve">(No. DE CAPACITACIONES EN SEGURIDAD Y SALUD EN EL TRABAJO REALIZADAS / No. DE CAPACITACIONES EN SEGURIDAD Y SALUD EN EL TRABAJO PROGRAMADAS)*100 </t>
  </si>
  <si>
    <t>PGTH09</t>
  </si>
  <si>
    <t>NIVEL DE COBERTURA DEL PLAN DE CAPACITACION DEL SISTEMA DE GESTION DE LA SEGURIDAD Y SALUD EN EL TRABAJO</t>
  </si>
  <si>
    <t>(No. DE SERVIDORES PUBLICOS CAPACITADOS EN AÑO / No. TOTAL DE SERVIDORES PUBLICOS DEL FPS-FCN)*100</t>
  </si>
  <si>
    <t>&lt;35%</t>
  </si>
  <si>
    <t>&gt;=35% y  ; &lt;55</t>
  </si>
  <si>
    <t>&gt;=55%  y &lt;80%</t>
  </si>
  <si>
    <t>&gt;=80% y &lt;=100%</t>
  </si>
  <si>
    <t>PGTH10</t>
  </si>
  <si>
    <t>INTERVENCIÓN DE LOS PELIGROS IDENTIFICADOS</t>
  </si>
  <si>
    <t>(No. DE MEDIDAS DE  INTERVECIÓN DE LOS PELIGROS EJECUTADAS Y/O GESTIONADAS  / No. TOTAL DE MEDIDAS DE  INTERVECIÓN PROGRAMADAS EN LA IDENTIFICACIÓN DE PELIGROS Y PRIORIZACIÓN DE RIESGOS)*100</t>
  </si>
  <si>
    <t>PGTH11</t>
  </si>
  <si>
    <t>NIVEL DE CONTROL SOBRE LOS FACTORES DE RIESGOS OCUPACIONALES.</t>
  </si>
  <si>
    <t xml:space="preserve">(No. DE ACCIONES PREVENTIVASAS Y/O CORRECTIVAS  EJECUTADAS EN EL PERIODO / No. DE  ACCIONES PREVENTIVASAS Y/O CORRECTIVAS  TRAZADAS)*100 </t>
  </si>
  <si>
    <t>GESTION DE RECURSOS FINANCIEROS (PRESUPUESTO)</t>
  </si>
  <si>
    <t>PGRF01</t>
  </si>
  <si>
    <t>REGISTRAR EN EL APLICATIVO SIIF NACION LA DESGREGACION PRESUPUESTAL</t>
  </si>
  <si>
    <t>(No DE ACUERDOS REGISTRADOS EN EL SIIF / No DE ACUERDO APROBADOS)*100</t>
  </si>
  <si>
    <t>GESTION DE RECURSOS FINANCIEROS (TESORERIA)</t>
  </si>
  <si>
    <t>PGRF02</t>
  </si>
  <si>
    <t xml:space="preserve">ADMINISTRACION DEL RECAUDO </t>
  </si>
  <si>
    <t>(No DE PILAS RECIBIDAS / No DE RECAUDO RECIBIDOS SEGÚN LO FINANCIERO)*100</t>
  </si>
  <si>
    <t>GESTION DE RECURSOS FINANCIEROS (CONTABILIDAD)</t>
  </si>
  <si>
    <t>PGRF03</t>
  </si>
  <si>
    <t>CONCILIACIONES ENTRE PROCESOS</t>
  </si>
  <si>
    <t>(No DE CONCILIACIONES ENTRE PROCESOS EFECTUADAS / No DE CONCILIACIONES ENTRE PROCESOS PROGRAMADAS)*100</t>
  </si>
  <si>
    <t>GESTIÓN DE COBRO</t>
  </si>
  <si>
    <t>PGCB01</t>
  </si>
  <si>
    <t xml:space="preserve">COBRO PERSUASIVO A MOROSOS </t>
  </si>
  <si>
    <t>(No. DE REQUERIMIENTOS EXPEDIDOS / No. TOTAL DE DEUDORES Y/O APORTANTES MOROSOS DE CUOTAS PARTES )*100</t>
  </si>
  <si>
    <t>PGCB02</t>
  </si>
  <si>
    <t>RECOBROS AL FOSYGA</t>
  </si>
  <si>
    <t>(No. DE RECOBROS AL FOSYGA TRAMITADOS EN OPORTUNIDAD / No. DE RECOBROS AL FOSYGA SOLITADOS PARA TRAMITAR)*100</t>
  </si>
  <si>
    <t>PGCB03</t>
  </si>
  <si>
    <t>COBRO PERSUASIVO PREJURIDICO</t>
  </si>
  <si>
    <t>(No. DE EXPEDIENTES REMITIDOS A LA OFICINA ASESORA JURIDICA / No. DE EXPEDIENTES EJECUTORIADOS Y CON LIQUIDACIÓN DE DEUDA)*100</t>
  </si>
  <si>
    <t>PGCB04</t>
  </si>
  <si>
    <t>EFICIENCIA EN EL TRÁMITE ADMINISTRATIVO A ACREEDORES DE CUOTAS PARTES</t>
  </si>
  <si>
    <t>(No. DE CUENTAS DE COBRO TRAMITADAS EN TÉRMINOS / No. DE CUENTAS DE COBRO RECIBIDAS  POR CONCEPTO DE CUOTAS PARTES)*100</t>
  </si>
  <si>
    <t>PGCB05</t>
  </si>
  <si>
    <t>COBRO PERSUASIVO A APORTANTES MOROSOS DEL SISTEMA GENERAL DE SEGURIDAD SOCIAL EN SALUD - SGSSS</t>
  </si>
  <si>
    <t>(No. DE REQUERIMIENTOS EXPEDIDOS / No. TOTAL DE DEUDORES Y/O APORTANTES MOROSOS DE SGSSS) *100</t>
  </si>
  <si>
    <t>ASISTENCIA JURIDICA</t>
  </si>
  <si>
    <t>PAJU01</t>
  </si>
  <si>
    <t>PAJU02</t>
  </si>
  <si>
    <t>EMISION DE CONCEPTOS JURIDICOS Y CONTESTACIÓN A DERECHOS DE PETICIÓN</t>
  </si>
  <si>
    <t>(No DE PRODUCTOS DE EMISIÓN DE CONCEPTOS JURIDICOS Y CONTESTACIÓN A DERECHOS DE PETICIÓN REALIZADOS / No DE PRODUCTOS DE EMISIÓN DE CONCEPTOS JURIDICOS Y CONTESTACIÓN A DERECHOS DE PETICIÓN REQUERIDOS)*100</t>
  </si>
  <si>
    <t>PAJU03</t>
  </si>
  <si>
    <t>LEGALIZACIÓN DE CONTRATO</t>
  </si>
  <si>
    <t>(No DE CONTRATOS DE PRESTACIÓN DE SERVICIOS PROFESIONALES INGRESADOS AL SIGEP / No DE CONTRATOS DE PRESTACIÓN DE SERVICIOS PROFESIONALES CELEBRADOS)*100</t>
  </si>
  <si>
    <t>ACCIONES CONSTITUCIONALES DE TUTELA EN EL PERIODO</t>
  </si>
  <si>
    <t>(No. DE TUTELAS CONTESTADAS EN TERMINO DE OPORTUNIDAD / No. DE TUTELAS RADICADAS DE COBRO COACTIVO EN EL PERIODO)*100</t>
  </si>
  <si>
    <t>GESTIÓN DOCUMENTAL</t>
  </si>
  <si>
    <t>PGDO01</t>
  </si>
  <si>
    <t>MODIFICACION Y ACTUALIZACION DE TABLAS DE RETENCIÓN DOCUMENTAL</t>
  </si>
  <si>
    <t>(No. DE TABLAS DE RETENCIÓN DOCUMENTAL ACTUALIZADAS O MODIFICADAS / No. DE SOLICITUD DE MODIFICACIONES Y/O ACTUALIZACIONES APROBADAS POR EL COMITÉ)*100</t>
  </si>
  <si>
    <t>PGDO02</t>
  </si>
  <si>
    <t>NUMERACIÓN, COMUNICACIÓN, PUBLICACIÓN Y/O NOTIFICACIÓN DE ACTOS ADMINISTRATIVOS.</t>
  </si>
  <si>
    <t>(No. DE ACTOS ADMINISTRATIVOS NUMERADOS, PUBLICADOS, COMUNICADOS Y/O NOTIFICADOS / No. DE ACTOS ADMINISTRATIVOS A NUMERAR, PUBLICAR, COMUNICAR Y/O NOTIFICAR)*100</t>
  </si>
  <si>
    <t>PGDO03</t>
  </si>
  <si>
    <t>COTEJAR Y AUTENTICAR DOCUMENTOS</t>
  </si>
  <si>
    <t>(No. DE DOCUMENTOS AUTENTICADOS OPORTUNAMENTE / No. DE DOCUMENTOS AUTENTICAR)*100</t>
  </si>
  <si>
    <t>PGDO04</t>
  </si>
  <si>
    <t>ADMINISTRACION DEL ARCHIVO CENTRAL</t>
  </si>
  <si>
    <t>(No. DE PRODUCTOS DE LA ADMINISTRACIÓN DEL ARCHIVO CENTRAL REALIZADOS / No. DE PRODUCTOS A REALIZAR EN LA ADMINISTRACIÓN DEL ARCHIVO CENTRAL)* 100</t>
  </si>
  <si>
    <t>PGDO05</t>
  </si>
  <si>
    <t>RECEPCIÓN Y REMISIÓN DE CORRESPONDENCIA  ENVIADA EXTERNA</t>
  </si>
  <si>
    <t>(No. DE DOCUMENTOS ENVIADOS POR DISTINTOS MEDIOS / No. DE DOCUMENTOS A ENVIAR POR DISTINTOS MEDIOS)*100</t>
  </si>
  <si>
    <t>GESTION DE TIC`S</t>
  </si>
  <si>
    <t>PGTS01</t>
  </si>
  <si>
    <t>SOPORTE TECNICO</t>
  </si>
  <si>
    <t>(No DE SOLICITUDES DE ASESORIAS Y SOPORTE TÉCNICO ATENDIDAS / No DE SOLICITUDES RECIBIDAS)*100</t>
  </si>
  <si>
    <t>MEDICIÓN Y MEJORA</t>
  </si>
  <si>
    <t>PMYM01</t>
  </si>
  <si>
    <t>ADMINISTRAR EL SISTEMA DE MEDICIÓN DEL DESEMPEÑO A TRAVES DE INDICADORES</t>
  </si>
  <si>
    <t>(No DE SEGUIMIENTOS REALIZADOS A LAS MATRICES DE LOS INDICADORES DE GESTION OPORTUNAMENTE / No DE SEGUIMIENTOS A REALIZAR)*100</t>
  </si>
  <si>
    <t>PMYM02</t>
  </si>
  <si>
    <t>ASESORAR EN LA DOCUMENTACIÓN DE LAS ACCIONES PREVENTIVAS Y CORRECTIVAS</t>
  </si>
  <si>
    <t>(No. DE NO CONFORMIDADES DOCUMENTADAS / No. DE NO CONFORMIDADES SOLICITADAS A DOCUMENTAR)*100</t>
  </si>
  <si>
    <t>PMYM03</t>
  </si>
  <si>
    <t>EFECTUAR SEGUIMIENTO A LAS ACCIONES PREVENTIVAS Y CORRECTIVAS</t>
  </si>
  <si>
    <t xml:space="preserve">(No DE SEGUIMIENTO REALIZADOS A LAS ACCIONES PREVENTIVAS Y CORRECTIVAS / No DE SEGUIMIENTO A REALIZAR)*100  </t>
  </si>
  <si>
    <t>SEGUIMIENTO Y EVALUACIÓN INDEPENDIENTE</t>
  </si>
  <si>
    <t>PSEI01</t>
  </si>
  <si>
    <t>PROGRAMAS ANUALES DE AUDITORIAS EJECUTADOS (EVALUACIÓN INDEPENDIENTE)</t>
  </si>
  <si>
    <t>(No INFORMES DE AUDITORIA REALIZADAS OPORTUNAMENTE / No INFORMES DE AUDITORIA A REALIZAR)*100</t>
  </si>
  <si>
    <t>PSEI02</t>
  </si>
  <si>
    <t>PROGRAMAS ANUALES DE AUDITORIAS COORDINADAS (CALIDAD)</t>
  </si>
  <si>
    <t>PSEI03</t>
  </si>
  <si>
    <t>SEGUIMIENTO A INDICADORES Y PLANES INSTITUCIONALES EFECTUADOS</t>
  </si>
  <si>
    <t>(No. DE PLANES INSTITUCIONALES VERIFICADOS / No. DE PLANES INSTITUCIONALES A VERIFICAR)*100</t>
  </si>
  <si>
    <t>Se consolido el Informe Ejecutivo de Revisión por la Dirección del I semestre 2017 y se solicito su publicación el dia 30/08/2017, evidencias en la pagina de intranet de la Entidad y en el correo electronico Yajairag@fondo.</t>
  </si>
  <si>
    <t>Se realizo seguimiento a los Indicadores de Gestión (Indicadores Estrategicos e Indicadores por proceso), del I semestre 2017 y se envio al Grupo de Trabajo Control Interno el día 12/07/2017 para su respectiva verificación, evidencias en el correo electronico yajairag@fondo.</t>
  </si>
  <si>
    <t>En el semestre de Julio  a  Diciembre del 2017 se recibieron 93 solicitudes de autenticacion de documentos, de los diferentes procesos, los cuales dan un total de 3670 folios autenticados. Solicitudes que se pueden evidenciar en la carpeta SD-20010-001, que se encuentra en la oficina de Secretartia General a cargo del funcionario Luis Eduardo Martinez Higuera.</t>
  </si>
  <si>
    <t xml:space="preserve">Durante el Segundo  semestre  del 2017 fueron enviados 14594 documentos  por los diferentes medios distribuidos así: 5460 por correo certificado, 4535 entrega personal, 354 por servientrega, 218 por correo electrónico, 393 servicio corra, 524 por mensajero,  1606 ORFEO digitalizado 1504. evidencia consiganda en el aplicativo ORFEO en modulo de  estadistica. </t>
  </si>
  <si>
    <t xml:space="preserve">En el segundo semestre del 2017 se da cumplimiento en el tramite de liquidación de nomina asi: 6 nominas de ferrocarriles nacionales de colombia, 6 nominas de san juan de Dios y 2 nominas de prosocial. Evidencia encontrado en el computador del Funcionario encargado del liquidacion de nominas. </t>
  </si>
  <si>
    <t>En el primer semestre del año 2017 fueron radicadas 8810 solicitudes de las cuales fueron tramitadas 8405 solicitudes. Se puede evidenciar en la base de datos encontrada en el computador del Coordinador del GIT Gestion Prestaciones Economicas.</t>
  </si>
  <si>
    <t>Durante el segundo semestre  del 2017 se programaron 887 auditorias de las cuales se realizaron 880  auditorias y adicionalmene se realizaron 24 auditorias por necesidad del Servicio. 
SE PUEDE  EVIDENCIAR EN LA CARPETA INFORMES DE AUDITORIAS 2017 CON TRD 340.5306.</t>
  </si>
  <si>
    <t>En el segundo semestre del año 2017 se recibieron 3221 novedades  de afiliacion y se tramitaron 3221 novedades de afiliacion. EVIDENCIA ENCONTRADA EN LA CARPETA NOVEDADES 2017 CON TRD  3206601.</t>
  </si>
  <si>
    <t>En el segundo semestre de 2017, se ingresó en el Sistema de Información y Gestión del Empleo Público SIGEP, 180 contratos de prestacion de servicios. Evidencia pagina web www.sigep.gov.co.</t>
  </si>
  <si>
    <t xml:space="preserve">Mediante memorando, GAD 20172300001623 de enero 17 de 2017, se remitió a la Oficina Asesora Jurídica el listado de bienes inmuebles para ser comercializados acompañados del visto bueno de la Dirección General, Estudios Previos y Avalúos vigentes de cada uno de los inmuebles.
</t>
  </si>
  <si>
    <t xml:space="preserve">El señor abogado JOAQUIN ROMERO CALLE, asesor de la Dirección General emitió concepto referido a la titularización de los anteriores inmuebles, anotando que se requiere una Ley de la Republica para que se declare dichos bienes como propiedad del Fondo, de manera que el registro inmobiliaria se pueda efectuar automáticamente.
</t>
  </si>
  <si>
    <t>En el segundo  semestre de 2017 se realizaron 458  ingresos al almacén,  los cuales corresponden  a las compras  por caja, y órdenes  de compra que se puede evidenciar en las  carpetas  de Boletines Diario de Almacén de los meses  de julio a diciembre 2017  identificadas   con TRD  número 230.11.01  y SAFIX.</t>
  </si>
  <si>
    <t>NO SE PRESENTO REPORTE</t>
  </si>
  <si>
    <t>(Nro de bienes inmuebles ofertados / Nro. de bienes inmuebles programados para comercializar)*100.</t>
  </si>
  <si>
    <t>N/A</t>
  </si>
  <si>
    <t xml:space="preserve">Mediante memorando GAD 20172300023913 de marzo 17 de 2017 se remitió a Secretaria General el plan de Comercialización de bienes muebles compuesto por  17 lotes. </t>
  </si>
  <si>
    <t xml:space="preserve">En el segundo  semestre de 2017 se realizó  mantenimientos de:
1. Mantenimientos de bienes muebles e inmuebles de las oficinas No. 206  del Fondo  según solicitudes de mantenimiento y Formato APGSADADFO10 Formato de Control de Mantenimientos de Bienes Muebles e Inmuebles evidencia que se puede ver en la carpeta 230.64.01 solicitudes de mantenimiento correspondiente a las grecas, canales, eléctrica, tuberías, arreglo de sillas, adaptación de puestos de trabajo, mantenimiento a líneas telefónicas, arreglo de archivadores, mantenimiento planta eléctrica, cortinas, tanques de agua entre otros. 
</t>
  </si>
  <si>
    <t xml:space="preserve">En el segundo semestre de 2017  se realizó lo siguiente:
1) En el segundo semestre de 2017 se realizaron 101  ingresos al almacén,  los cuales corresponden  a las compras de caja, que reposan  en lo carpetas  de Boletines Diario de Almacén de los meses  de julio a diciembre de 2017 ver carpetas  boletín diario de almacén de estos meses identificadas   con TRD  número 230.11.01  y SAFIX
2) Elaborar el cierre  de Inventarios  trimestrales  de Bienes Muebles de consumo y devolutivos  con corte a junio y sept. 2017.   Ver carpeta 230.11.01 cierre de inventarios de Junio y Septiembre de 2017                                                                                                                                                                                                                                               Acta de inventario físico  con corte a junio 2017. Ver carpeta 230.11.01 cierre de inventarios de Junio  de 2017 y  memorandos GAD 20172300069753 de julio 18 de 2017 y GAD 20172300093173 de septiembre 29 de 2017
</t>
  </si>
  <si>
    <t>No Aplica. Durante la vigencia 2017 no se formularon proyectos de aprendizaje en equipo.</t>
  </si>
  <si>
    <t xml:space="preserve">Durante el  segundo  semestre de 2017 fueron tramitadas en término  154  novedades de  vacaciones, bonificación por servicios prestados, libranzas,  horas extras, entre otras, para un cumplimiento del 100%.
EVIDENCIAS: 2104903 HISTORIA LABORALES DE PERSONAL Y 2106301 NOMINAS
</t>
  </si>
  <si>
    <t xml:space="preserve">Durante el segundo semestre de 2017, se liquidaron las 13 nóminas de conformidad con el cronograma establecido de nomina de planta (Pagos quincenales Julio a Noviembre, Pago Prima de Navidad, Pago Mes de Diciembre y Pago Horas Extras del mes de Diciembre).
EVIDENCIAS: 2106301- Nominas de Julio- Diciembre de 2017.
</t>
  </si>
  <si>
    <t xml:space="preserve">Durante el segundo semestre de 2017, se  presentaron  tres  (3) eventos de Accidentes de Trabajo,  los cuales fueron debidamente reportados e investigados.
EVIDENCIAS: 210  71 .02 SISTEMA DE GESTION DE LA SEGURIDAD Y SALUD EN EL TRABAJO. - -Reporte e investigación de incidentes y accidentes de trabajo
</t>
  </si>
  <si>
    <t xml:space="preserve">Durante el año 2017, se capacitaron en temas de seguridad y salud en el trabajo a 66 funcionarios de planta de los 69 funcionarios a capacitar. Adicionalmente  se capacitaron 120 contratistas que prestan los servicios a la entidad.
EVIDENCIAS:  2107102 tomo 3 indicadores  y lista de asistencia a eventos.
</t>
  </si>
  <si>
    <t xml:space="preserve">
Durante el año 2017, se gestionaron 10 medidas de intervención  de los peligros, de las 10 identificadas  en la matriz de  peligros y/o reportados por los funcionarios de la entidad ante el Comité Paritario de Seguridad y Salud en el Trabajo.
EVIDENCIAS: 210  71 .02 SISTEMA DE GESTION DE LA SEGURIDAD Y SALUD EN EL TRABAJO. - -Indicadores de Gestión
</t>
  </si>
  <si>
    <t xml:space="preserve">Como resultado de las 3  investigaciones de accidentes de trabajo adelantadas en el segundo semestre,  se ejecutaron las 3 acciones correctivas  trazadas en el formato de Seguimiento y control a las recomendaciones investigación de incidentes y accidentes de trabajo. Codigo:  APGTHGTHFO07.
EVIDENCIAS: 210  71 .02 SISTEMA DE GESTION DE LA SEGURIDAD Y SALUD EN EL TRABAJO. -Reporte e Investigacion de Accidentes de Trabajo
</t>
  </si>
  <si>
    <t>La Cobertura del Plan Institucional de Capacitación durante la vigencia 2017 fue del 96% por cuanto de los 69 funcionarios de planta de la entidad, fueron capacitados 66. 
 2107101 - PLAN INSTITUCIONAL DE CAPACITACIÓN 2017.</t>
  </si>
  <si>
    <t>Durante el primer semestre de 2017  se realizaron tres (3) inducciones generales con evaluación satisfactoria, sobre tres (3) evaluaciones de induccion general aplicadas y tabuladas correspondientes a: NELLY RINCON LEON, YECID DURAN DOMINGUEZ Y LILLY PAOLA URECHE IGUARAN.
2107101 - INDUCCIÓN GENERAL 2017.</t>
  </si>
  <si>
    <t xml:space="preserve">Durante el segundo semestre de 2017, realizaron 550 solicitudes de servicios de soporte tecnico los cuales fueron atendidas en termino de oportunidad, evidencia que se encuentra en la carpeta solicitud de servicios informaticos 2017 120,62,01. </t>
  </si>
  <si>
    <t>En el  semestre  de Junio a Noviembre de 2017 fueron recibidos 10.582 recaudos de los cuales el operador de información SOI reportó en su totalidad las planillas de autoliquidación  al consorcio SAYP y ADRES generando una efectiva identificación del recaudo acordes a lo establecido en el Decreto 4023 de 2011.</t>
  </si>
  <si>
    <t>El proceso de Atención al Ciudadano realizo 12 informes de desempeño laboral en el semestre debido a que 2 funcionarias son las que estan atendiendo dentro del proceso. Evidenciado  en la carpeta 220 5309 2017.</t>
  </si>
  <si>
    <t>El proceso de Atencion al Ciudadano fortaleció los mecanismos de particion ciudadana por medio de la tertulia en el lugar de la caferia de Turistren el 30/11/2017 evidencia consignada en la carpeta 220 5202.</t>
  </si>
  <si>
    <t>El proceso de Atencion al ciudadano envio memorando de seguimiento al secretario general, se puede evidenciar con radicados 20172200070243 - 20172200087553 - 20172200087513 - 20172200087543 - 20172200088093 - 20172200089503 - 20172200093793 -20172200094783 - 20172200095863 - 20172200096553 - 20172200097553 - 20172200100783 - 20172200104003 - 20172200105693 - 20172200107743 - 20172200110143 - 20172200113483 - 20172200117083, carpeta 220-5309 informe de PQRSD pendientes.</t>
  </si>
  <si>
    <t>En el segundo semestre del año 2017 se debian presentar dos (2)  informes de auditorias medicas los cuales se presentaron en su totalidad  con los radicados No 20173400063213 del 04 de Julio del 2017 y el radicado No 20173400093953 del 05 de Octubre SE PUEDE EVIDENCIAR  EN LA CARPETACOMUNICACIONES INTERNAS CON TRD 340 - 2103.</t>
  </si>
  <si>
    <t xml:space="preserve">En el segundo semestre del 2017 se recibieron 9951 planillas y fueron tramitadas 9951 planillas. SE PUEDE EVIDENCIAR EN BASE DE DATOS QUE SE ENCUENTRA EN EL EQUIPO ASIGANDO AL FUNCIONARIO XABIER BOTELLO DE CONTROL Y RECAUDO PILA DE AFILIACIONES Y COMPENSACION. </t>
  </si>
  <si>
    <t>Durante el segundo semestre del 2017 se presentaron 39 valoraciones medico laborales las cuales fueron realizadas en su totalidad.  SE PUEDE EVIDENCIAR EN LA CARPETA CONTRATO VALORACIONES MEDICAS 2017 CON TRD 340 - 0601.</t>
  </si>
  <si>
    <t xml:space="preserve">Durante el segundo  semestre de 2017 el Grupo de Trabajo de Control Interno realizo el seguimiento a los diferentes planes institucionales asi: JULIO: PMR,enviado a publicaciones mediante correoelectronico el 03/08/17  PNC,el 16/08/17   Plan de acción, 04/08/17  Indicadores estategicos y por proceso, Plan de fortalecimiento  03/08/17,  Plan estrategico sectorial. 17/07/17  SEPTIEMBRE: Plan de fotlaecimiento,15/09/17  Plan anticorrupcion y atencion al ciudadano. OCTUBRE: PMI 17/10/17 ,PMR 19/10/17,Producto no conforme  13/10/17, Plan estrategico sectorial 13/10/17.NOVIEMBRE: Plan de fontalecimiento 20/11/17 . Evidencias en pagina web. </t>
  </si>
  <si>
    <t xml:space="preserve">Durante el segundo smestre del 2017, fueron realizadas  por la Oficina Asesora de Planeación y Sistemas 14 auditorias de calidad, dando cumplimiento a lo establecido en el programa anual de audiotorias de evaluación Independiente, evidencias en la TRD   carpeta que se encuentra custodiada por planeación y sistemas. </t>
  </si>
  <si>
    <t xml:space="preserve">Durante el semestre evaluado se formularon los siguientes planes:
1. Plan de Fortalecimiento del SIG, se solicito la publicación de la formulación con los compromisos adquiridos en Revisión por la Dirección del II semestre 2016 el dia 11/07/2017, evidencias en la pagina de intranet de la Entidad y correo electronico Yajairag@fondo. 
2. El Plan Anticorrupción y Atención al Ciudadano II cuatrimestre año 2017  correo electrónico 08/09/2017.
3. Plan de Acción, su formulación es anual se realizó en el primer semestre 2017.
4. Plan Estrategico, su formulación es anual se realizó en el primer semestre 2017.
5. Plan de Eficiencia Administrativa, no se formula debido a que sus actividades estan contempladas en el Plan Institucional de Gestión Ambiental.
</t>
  </si>
  <si>
    <t xml:space="preserve">Durante el semestre evaluado se realizaron los siguientes seguimiento a los planes :
1. Plan de Fortalecimiento del SIG:
Bimestre mayo - junio 2017 el 13/07/2017.
Bimestre julio - agosto 2017 el 12/09/2017.
Bimestre septiembre - octubre 2017 el 14/11/2017. 
2. Plan de Acción I semestre 2017 correo electrónico 11/07/2017.  
3.Plan Estratégico II trimestre 2017. correo electrónico 10/07/2017  y Plan Estratégico III  trimestre 2017. correo electrónico 05/10/2017.
4. El Plan Anticorrupción y Atención al Ciudadano II cuatrimestre año 2017  correo electrónico 08/09/2017.
5. Plan de Eficiencia Administrativa, no se le realiza seguimiento debido a que sus actividades estan contempladas en el Plan Institucional de Gestión Ambiental. </t>
  </si>
  <si>
    <t>Durante el segundo semestre del 2017 se aplicaron 1148   encuestas de satisfaccion al ciudadano de las cuales 500  fueron satisfactorias. Evidencia consigna en la carpeta 36  .01  ENCUESTAS DE SATISFACCION AL CIUDADANO 2017.</t>
  </si>
  <si>
    <t>A diciembre 31 de 2017 la subdireccion financiera procedio a elaborar 11 acuerdos ante el Consejo Directivo de los cuales 11 fueron aprobados y registrados en el sistema de informacion financiera SIIF. Se evidencia en carpeta de modificacion al prespuesto 2017 tabla de retencion documental 4007803.</t>
  </si>
  <si>
    <t xml:space="preserve">Durante el II semestre de 2017  se realizaron  213  conciliaciones, representadas ,  conciliaciones entre   Procesos, Bancarias, cajas  menores. La  evidencia  reposa  en  las  carpeta  GCO   420-19-01.      
</t>
  </si>
  <si>
    <t>El proceso Gestión Documental actualizó las TRD de acuerdo a la solicitud presentada  por la dependencia de la Entidad (G.I.T. Defensa Judicial). evidencia consignada en el aplicativo ORFEO, en el  cual se visualiza los cambios a la TRD de la anteriormente señalada y en el correo electronico del profesional de gestion Documental Jair Camacho.</t>
  </si>
  <si>
    <t>En el semestre de Abril de 2017 a  Septiembre de 2017 se recibieron 854 resoluciones las cuales fueron debidamente notificadas, publicadas y comunicadas en terminos de ley de acuerdo a lo establecido en el proceso y se puede verificar en el formato CODIGO:  APGDOSGEFO02, que se encuentra en la oficina de Secretaria General y es debidamente manejada por el funcionario LUIS EDUARDO MARTINEZ HIGUERA.</t>
  </si>
  <si>
    <t xml:space="preserve">Durante el II semestre de 2017 se dio cumplimiento a los productos asi:
1. de acuerdo al cronograma de transferencia documental los procesos que cumplieron fueron:
14 DE JULIO  DIRECCION GENERAL 
26 DE JULIO  G.I.T.  TESORERIA 
25 DE AGOSTO  G.I.T.  TESORERIA 
25 DE AGOSTO  AFILIACIONES Y COMPENSACIONES 
30 DE AGOSTO SUBDIRECCIÓN DE PRESTACIONES SOCIALES
31 DE AGOSTO  COBRO COACTIVO
22 DE SEPTIEMBRE  SUB FINANCIERA
13 DE OCTUBRE  G.I.T ATENCION AL CIUDADANO Y GESTION DOCUMENTAL
17 DE OCTUBRE OFICINA ASESORA JURIDICA
2 DE NOVIEMBRE G.I.T. GESTIÓN DE TALENTO HUMANO
2 DE NOVIEMBRE OFICINA ASESORA DE PLANEACION Y SISTEMAS 
Los procesos que no cumplieron fueron: G.I.T. CONTABILIDAD, GESTIÓN SERVICIOS DE SALUD (COORDINACION) 
2. las actividades relacionadas con DOCPLUS se encuentran cumplidas  en actividades de prestamo de carpetas, en ingreso de docplus de transferencia documental cumplieron los procesos en 80%
3. Durante el II semestre se actualizaron las TRD de acuerdo a las solicitudes presentada  por (G.I.T.Defensa judicial)
4. Durante el II semestre de 2017 se digitalizaron 591 carpetas se puede evidenciar en el equipo de computo del profesional de gestion documental Jair Camacho. </t>
  </si>
  <si>
    <t xml:space="preserve">Para el primer semestre de 2017, fueron  aplicadas  ocho (8) encuestas de evaluación de inducción específica correspondientes a tres (3) funcionarios que ingresaron nuevos:  NELLY RINCÓN LEÓN, LILLY PAOLA URECHE IGUARAN y KARLA MARIA ZABALETA; y  cinco (5) funcionarios que fueron trasladados de proceso NANCY STELLA MUÑOS ARIAS, NAYERITH ESCOBAR ARIAS, HUMBERTO MALAVER PINZÓN, FRANCISCA DE ASIS ARDILA GUERRA y GUIOMAR ANGELICA MARTINEZ; de las cuales una (1) obtuvo un nivel de satisfacción del 87% y siete (7) obtuvieron un 100% de satisfacción.
Evidencias: 2107101 - inducción general y específica 2017.
</t>
  </si>
  <si>
    <t xml:space="preserve">Durante el segundo semestre de 2017, se ejecutaron 5 capacitaciones de las 5 programadas en el Plan de Capacitación del Sistema de Gestión de la Seguridad y Salud en el Trabajo, publicado en la página intranet de la entidad. 
EVIDENCIAS: 210  71 .02 SISTEMA DE GESTION DE LA  SEGURIDAD Y SALUD EN EL TRABAJO. - -Lista de Asistencia a eventos.
</t>
  </si>
  <si>
    <t>En el segundo semestre de 2017, no se emitieron conceptos juridicos. Evidencia TRD 1301707. 
Se contestaron 326 derechos de petición de la competencia otorgada a traves de Decreto 553 de 2015. Evidencia base de datos administrada por la contratista Judy Briceño.</t>
  </si>
  <si>
    <t>En el segundo semestre se radicaron y contestaron en terminos de portunidad 62 tutelas de la competencia otorgada a traves de Decreto 553 de 2015. Evidencia base de datos a cargo de la contratista Judy Briceño.</t>
  </si>
  <si>
    <t>Durante el segundo semestre  se documento 25 no conformidades dentro del PMR y 37 en el PMI esta informacion se puede evidenciar en las matrices del PMR y PMI.</t>
  </si>
  <si>
    <t xml:space="preserve">durante la vigencia se realizaron dos seguimientos a las Acciones correctivas y preventivas  asi:  Plan de mejoramiento durante el periodo correspondiente al mes de octubre y para el PMR con fecha del 25 de oct, esta información se puede verifcar en equipo de computo de los fncionarios responsables.  </t>
  </si>
  <si>
    <t xml:space="preserve">Durante el II semestre de 2017 se establecio cronograma y se  realizaron los  siguientes requerimientos de cobros de Cuotas Partes Pensionales asi:
1. Se requirieron  los cobros por cuotas partes pensionales de 7 entidades deudoras de prosocial para un total de 7 cuentas de cobro correspondientes a los mese de JULIO de 2017. Evidencias en la TRD 405.25.02.
2.  Se requirieron  los cobros por cuotas partes Pensionales de 39 entidades deudoras del ISS para un total de 206 cuentas de cobro correspondientes a los meses de JULIO hasta DICIEMBRE de 2017.  Evidencias en la TRD 405.26.03. 
3. Se requirieron  los cobros por cuotas partes Pensionales  de 51 entidades deudoras del FPS para un total de 306 cuentas de cobro correspondientes a los meses de JULIO hasta DICIEMBRE de 2017. Evidencias en la TRD 405.26.01. 
</t>
  </si>
  <si>
    <t>N/A, durante el II semestre de 2017 no se han agotado los terminos establecidos por la ley para el cobro persuasivo.</t>
  </si>
  <si>
    <t xml:space="preserve">Durante el II semestre de 2017 se tramitaron las siguientes Cuentas de Cobros en términos de oportunidad de lo cual arrojó  el siguiente resultado de los productos programados así:
1. Se proyectaron 24 Actos administrativos para el pago de cuotas partes del ISS por un valor total de $6.108.314.006,00 de acuerdo al CDP 8217 asignado por valor de $6.878.807.236,00; correspondiente a un % de ejecución del 88.80%.
La evidencia se encuentra en la TRD 405.26.04.  
2. Se proyectaron 21 actos administrativos para el pago de cuotas partes del FPS por un valor total de $325.252.196,00 de acuerdo al CDP 6317 asignado por valor de $921.000.000.00; correspondiente a un % de ejecución del 32.32%.
La evidencia se encuentra en la TRD 405.26.02. </t>
  </si>
  <si>
    <t xml:space="preserve">Durante el II semestre de 2017,  se requirieron  los cobros de los Aportantes Morosos del SGSSS de la siguiente manera: JUNIO (38), JULIO (27), AGOSTO (23), SEPTIEMBRE  (42), OCTUBRE (41)  y para el mes de NOVIEMBRE (28) oportunamente para la vigencia reportada.
La evidencia se encuentra en la TRD 405.27.01.  
</t>
  </si>
  <si>
    <t>N/A, El FPS no se encontraba adcrito al MIPRES y no se contaba con la plataforma para realizar los recobros en medio magnetico y no se reciben fisicamente, en el mes de diciembre se recibio la capacitación y actualizaron los documentos para iniciar los recobros en el 2018.</t>
  </si>
  <si>
    <t xml:space="preserve">MARIA FRAGOZO </t>
  </si>
  <si>
    <t xml:space="preserve">Se evidencia que durante el segundo semestre de 2017, se formularon los siguientes planes:Se consolido el Informe Ejecutivo de Revisión por la Dirección del I semestre 2017 y se solicito su publicación el dia 30/08/2017, 
</t>
  </si>
  <si>
    <t>se evidencia que el segundo semestre de 2017, Mediante memorando, GAD 20172300001623 de enero 17 de 2017, se remitió a la Oficina Asesora Jurídica el listado de bienes inmuebles para ser comercializados acompañados del visto bueno de la Dirección General, Estudios Previos y Avalúos vigentes de cada uno de los inmuebles.</t>
  </si>
  <si>
    <r>
      <t>Se evidencia que durante el segundo semestre de 2017, se formularon los siguientes planes:
1. Plan de Fortalecimiento del SIG, se solicito la publicación de la formulación con los compromisos adquiridos en Revisión por la Dirección del II semestre 2016 el dia 11/07/2017, evidencias en la pagina de intranet de la Entidad y correo electronico Yajairag@fondo. 
2. El Plan Anticorrupción y Atención al Ciudadano II cuatrimestre año 2017  correo electrónico 08/09/2017.
3. Plan de Acción, su formulación es anual se realizó en el primer semestre 2017.
4. Plan Estrategico, su formulación es anual se realizó en el primer semestre 2017.
5. Plan de Eficiencia Administrativa, no se formula debido a que sus actividades estan contempladas en el Plan Institucional de Gestión Ambiental.
N</t>
    </r>
    <r>
      <rPr>
        <b/>
        <sz val="11"/>
        <rFont val="Arial Narrow"/>
        <family val="2"/>
      </rPr>
      <t>IVEL DE CUMPLIMIENTO 100% SASTIFACTORIO. MARIA FERNANDA FRAGOZO.</t>
    </r>
  </si>
  <si>
    <t>Se evidencia que durante el segudno semestre de 2017,se realizaron los siguientes seguimiento a los planes :
1. Plan de Fortalecimiento del SIG:
Bimestre mayo - junio 2017 el 13/07/2017.
Bimestre julio - agosto 2017 el 12/09/2017.
Bimestre septiembre - octubre 2017 el 14/11/2017. 
2. Plan de Acción I semestre 2017 correo electrónico 11/07/2017.  
3.Plan Estratégico II trimestre 2017. correo electrónico 10/07/2017  y Plan Estratégico III  trimestre 2017. correo electrónico 05/10/2017.
4. El Plan Anticorrupción y Atención al Ciudadano II cuatrimestre año 2017  correo electrónico 08/09/2017.
5. Plan de Eficiencia Administrativa, no se le realiza seguimiento debido a que sus actividades estan contempladas en el Plan Institucional de Gestión Ambiental.  NIVEL DE CUMPLIMIENTO 100% SASTIFACTORIO. MARIA FERNANDA FRAGOZO.</t>
  </si>
  <si>
    <r>
      <t xml:space="preserve">se evidencia que El proceso de Atención al Ciudadano realizo 12 informes de desempeño laboral en el semestre debido a que 2 funcionarias son las que estan atendiendo dentro del proceso. </t>
    </r>
    <r>
      <rPr>
        <b/>
        <sz val="11"/>
        <color indexed="8"/>
        <rFont val="Arial Narrow"/>
        <family val="2"/>
      </rPr>
      <t>NIVEL DE CUMPLIMIENTO 100% SASTIFACTORIO. MARIA FERNANDA FRAGOZO.</t>
    </r>
  </si>
  <si>
    <r>
      <t xml:space="preserve">se evidencia que durante el segundo semestre de 2017,El proceso de Atencion al Ciudadano fortaleció los mecanismos de particion ciudadana por medio de la tertulia en el lugar de la caferia de Turistren el 30/11/2017 </t>
    </r>
    <r>
      <rPr>
        <b/>
        <sz val="11"/>
        <color indexed="8"/>
        <rFont val="Arial Narrow"/>
        <family val="2"/>
      </rPr>
      <t>NIVEL DE CUMPLIMIENTO 100% SASTIFACTORIO. MARIA FERNANDA FRAGOZO.</t>
    </r>
  </si>
  <si>
    <r>
      <t>se evidencia que,El proceso de Atencion al ciudadano envio memorando de seguimiento al secretario general, se puede evidenciar con radicados 20172200070243 - 20172200087553 - 20172200087513 - 20172200087543 - 20172200088093 - 20172200089503 - 20172200093793 -20172200094783 - 20172200095863 - 20172200096553 - 20172200097553 - 20172200100783 - 20172200104003 - 20172200105693 - 20172200107743 - 20172200110143 - 20172200113483 - 20172200117083</t>
    </r>
    <r>
      <rPr>
        <b/>
        <sz val="11"/>
        <rFont val="Arial Narrow"/>
        <family val="2"/>
      </rPr>
      <t>NIVEL DE CUMPLIMIENTO 100% SASTIFACTORIO. MARIA FERNANDA FRAGOZO.</t>
    </r>
  </si>
  <si>
    <r>
      <t xml:space="preserve">se evidencia que El proceso de Atención al Ciudadano,Durante el segundo semestre del 2017 se aplicaron 1148   encuestas de satisfaccion al ciudadano de las cuales 500  fueron satisfactorias.  </t>
    </r>
    <r>
      <rPr>
        <b/>
        <sz val="11"/>
        <rFont val="Arial Narrow"/>
        <family val="2"/>
      </rPr>
      <t>NIVEL DE CUMPLIMIENTO 54% MINIMO. MARIA FERNANDA FRAGOZO.</t>
    </r>
  </si>
  <si>
    <t>se evidencia que En el segundo semestre del año 2017 se debian presentar dos (2)  informes de auditorias medicas los cuales se presentaron en su totalidad  con los radicados No 20173400063213 del 04 de Julio del 2017 y el radicado No 20173400093953 del 05 de Octubre NIVEL DE CUMPLIMIENTO 100% SASTIFACTORIO. MARIA FERNANDA FRAGOZO.</t>
  </si>
  <si>
    <t>se evidencia que En el segundo semestre del año 2017,se programaron 887 auditorias de las cuales se realizaron 880  auditorias y adicionalmene se realizaron 24 auditorias por necesidad del Servicio. NIVEL DE CUMPLIMIENTO 100% SASTIFACTORIO. MARIA FERNANDA FRAGOZO.</t>
  </si>
  <si>
    <t>se evidencia que En el segundo semestre del año 2017,se recibieron 9951 planillas y fueron tramitadas 9951 planillas. NIVEL DE CUMPLIMIENTO 100% SASTIFACTORIO. MARIA FERNANDA FRAGOZO.</t>
  </si>
  <si>
    <t>se evidencia que En el segundo semestre del año 2017,se recibieron 3221 novedades  de afiliacion y se tramitaron 3221 novedades de afiliacion. NIVEL DE CUMPLIMIENTO 100% SASTIFACTORIO. MARIA FERNANDA FRAGOZO.</t>
  </si>
  <si>
    <r>
      <t>se evidencia que En el segundo semestre del año 2017,se presentaron 39 valoraciones medico laborales las cuales fueron realizadas en su totalidad.</t>
    </r>
    <r>
      <rPr>
        <b/>
        <sz val="11"/>
        <rFont val="Arial Narrow"/>
        <family val="2"/>
      </rPr>
      <t>NIVEL DE CUMPLIMIENTO 100% SASTIFACTORIO. MARIA FERNANDA FRAGOZO.</t>
    </r>
  </si>
  <si>
    <t>se evidencia que En el segundo semestre del año 2017,se da cumplimiento en el tramite de liquidación de nomina asi: 6 nominas de ferrocarriles nacionales de colombia, 6 nominas de san juan de Dios y 2 nominas de prosocial. NIVEL DE CUMPLIMIENTO 100% SASTIFACTORIO. MARIA FERNANDA FRAGOZO.</t>
  </si>
  <si>
    <r>
      <t xml:space="preserve">se evidencia que En el segundo semestre del año 2017, fueron radicadas 8810 solicitudes de las cuales fueron tramitadas 8405 solicitudes. </t>
    </r>
    <r>
      <rPr>
        <b/>
        <sz val="11"/>
        <rFont val="Arial Narrow"/>
        <family val="2"/>
      </rPr>
      <t>NIVEL DE CUMPLIMIENTO 100% SASTIFACTORIO. MARIA FERNANDA FRAGOZO.</t>
    </r>
  </si>
  <si>
    <r>
      <t xml:space="preserve">se evidencia que para el segudno semestre de 2017,  se recibió el cocepto del doctor JOAQUIN ROMERO CALLE asesor del Director Genral., el cual manifiesta que se requiere una Ley de la Republica para que se declare dichos bienes como propiedad del Fondo, de manera que el registro inmobiliaria se pueda efectuar automáticamente, Sin embargo se recomienda se elabore un croograma de actividades para el año 2018, a fin de poder efectuar un seguimiento para la concecución de la meta. </t>
    </r>
    <r>
      <rPr>
        <b/>
        <sz val="11"/>
        <rFont val="Arial Narrow"/>
        <family val="2"/>
      </rPr>
      <t>NIVEL DE CUMPLIMIENTO 100% SASTIFACTORIO. MARIA FERNANDA FRAGOZO.</t>
    </r>
  </si>
  <si>
    <r>
      <t xml:space="preserve">se evidencia que durante el segundo semestre de 2017Mediante memorando GAD 20172300023913 de marzo 17 de 2017 se remitió a Secretaria General el plan de Comercialización de bienes muebles compuesto por  17 lotes.  </t>
    </r>
    <r>
      <rPr>
        <b/>
        <sz val="11"/>
        <rFont val="Arial Narrow"/>
        <family val="2"/>
      </rPr>
      <t>NIVEL DE CUMPLIMIENTO 100% SASTIFACTORIO. MARIA FERNANDA FRAGOZO.</t>
    </r>
  </si>
  <si>
    <t>se evidencia que durante el segundo semestre de 2017 se realizaron 458  ingresos al almacén,  los cuales corresponden  a las compras  por caja, y órdenes  de compra que se puede evidenciar en las  carpetas  de Boletines Diario de Almacén de los meses  de julio a diciembre 2017  identificadas.NIVEL DE CUMPLIMIENTO 100% SASTIFACTORIO. MARIA FERNANDA FRAGOZO.</t>
  </si>
  <si>
    <r>
      <t xml:space="preserve">se evidencia que durante el segundo semestre de 2017,se realizó  mantenimientos de:
1. Mantenimientos de bienes muebles e inmuebles de las oficinas No. 206  del Fondo  según solicitudes de mantenimiento y Formato APGSADADFO10 Formato de Control de Mantenimientos de Bienes Muebles e Inmuebles evidencia que se puede ver en la carpeta 230.64.01 solicitudes de mantenimiento correspondiente a las grecas, canales, eléctrica, tuberías, arreglo de sillas, adaptación de puestos de trabajo, mantenimiento a líneas telefónicas, arreglo de archivadores, mantenimiento planta eléctrica, cortinas, tanques de agua entre otros. 
</t>
    </r>
    <r>
      <rPr>
        <b/>
        <sz val="11"/>
        <rFont val="Arial Narrow"/>
        <family val="2"/>
      </rPr>
      <t xml:space="preserve"> NIVEL DE CUMPLIMIENTO 100% SASTIFACTORIO. MARIA FERNANDA FRAGOZO.</t>
    </r>
  </si>
  <si>
    <r>
      <t>Se evidencia que el segundo semestre de 2017, se realizó lo siguiente:
1) En el segundo semestre de 2017 se realizaron 101  ingresos al almacén,  los cuales corresponden  a las compras de caja, que reposan  en lo carpetas  de Boletines Diario de Almacén de los meses  de julio a diciembre de 2017 ver carpetas  boletín diario de almacén de estos meses identificadas   con TRD  número 230.11.01  y SAFIX
2) Elaborar el cierre  de Inventarios  trimestrales  de Bienes Muebles de consumo y devolutivos  con corte a junio y sept. 2017.   Ver carpeta 230.11.01 cierre de inventarios de Junio y Septiembre de 2017                                                                                                                                                                                                                                               Acta de inventario físico  con corte a junio 2017. Ver carpeta 230.11.01 cierre de inventarios de Junio  de 2017 y  memorandos GAD 20172300069753 de julio 18 de 2017 y GAD 20172300093173 de septiembre 29 de 2017</t>
    </r>
    <r>
      <rPr>
        <b/>
        <sz val="11"/>
        <rFont val="Arial Narrow"/>
        <family val="2"/>
      </rPr>
      <t>.NIVEL DE CUMPLIMIENTO 100% SASTIFACTORIO. MARIA FERNANDA FRAGOZO.</t>
    </r>
  </si>
  <si>
    <r>
      <t>Se evidencia que el segundo semestre de 2017,La Cobertura del Plan Institucional de Capacitación durante la vigencia 2017 fue del 96% por cuanto de los 69 funcionarios de planta de la entidad, fueron capacitados 66.N</t>
    </r>
    <r>
      <rPr>
        <b/>
        <sz val="11"/>
        <rFont val="Arial Narrow"/>
        <family val="2"/>
      </rPr>
      <t xml:space="preserve">IVEL DE CUMPLIMIENTO 100% SASTIFACTORIO. MARIA FERNANDA FRAGOZO.. </t>
    </r>
  </si>
  <si>
    <r>
      <t>se evidencia que Durante el primer semestre de 2017  se realizaron tres (3) inducciones generales con evaluación satisfactoria, sobre tres (3) evaluaciones de induccion general aplicadas y tabuladas correspondientes a: NELLY RINCON LEON, YECID DURAN DOMINGUEZ Y LILLY PAOLA URECHE IGUARAN..</t>
    </r>
    <r>
      <rPr>
        <b/>
        <sz val="11"/>
        <rFont val="Arial Narrow"/>
        <family val="2"/>
      </rPr>
      <t xml:space="preserve">NIVEL DE CUMPLIMIENTO 100% SASTIFACTORIO. MARIA FERNANDA FRAGOZO.. </t>
    </r>
  </si>
  <si>
    <r>
      <t>se evidencia que Para el primer semestre de 2017, fueron  aplicadas  ocho (8) encuestas de evaluación de inducción específica correspondientes a tres (3) funcionarios que ingresaron nuevos:  NELLY RINCÓN LEÓN, LILLY PAOLA URECHE IGUARAN y KARLA MARIA ZABALETA; y  cinco (5) funcionarios que fueron trasladados de proceso NANCY STELLA MUÑOS ARIAS, NAYERITH ESCOBAR ARIAS, HUMBERTO MALAVER PINZÓN, FRANCISCA DE ASIS ARDILA GUERRA y GUIOMAR ANGELICA MARTINEZ; de las cuales una (1) obtuvo un nivel de satisfacción del 87% y siete (7) obtuvieron un 100% de satisfacción..</t>
    </r>
    <r>
      <rPr>
        <b/>
        <sz val="11"/>
        <rFont val="Arial Narrow"/>
        <family val="2"/>
      </rPr>
      <t xml:space="preserve">NIVEL DE CUMPLIMIENTO 100% SASTIFACTORIO. MARIA FERNANDA FRAGOZO.. </t>
    </r>
  </si>
  <si>
    <r>
      <t>se evidencia que durante el segundo semestre de 2017,  fueron tramitadas en término  154  novedades de  vacaciones, bonificación por servicios prestados, libranzas,  horas extras, entre otras, para un cumplimiento del 100%..</t>
    </r>
    <r>
      <rPr>
        <b/>
        <sz val="11"/>
        <rFont val="Arial Narrow"/>
        <family val="2"/>
      </rPr>
      <t xml:space="preserve">NIVEL DE CUMPLIMIENTO 100% SASTIFACTORIO. MARIA FERNANDA FRAGOZO.. </t>
    </r>
  </si>
  <si>
    <r>
      <t>se evidencia que durante el segundo semestre de 2017,  se liquidaron las 13 nóminas de conformidad con el cronograma establecido de nomina de planta (Pagos quincenales Julio a Noviembre, Pago Prima de Navidad, Pago Mes de Diciembre y Pago Horas Extras del mes de Diciembre).</t>
    </r>
    <r>
      <rPr>
        <b/>
        <sz val="11"/>
        <rFont val="Arial Narrow"/>
        <family val="2"/>
      </rPr>
      <t xml:space="preserve">NIVEL DE CUMPLIMIENTO 100% SASTIFACTORIO. MARIA FERNANDA FRAGOZO.. </t>
    </r>
  </si>
  <si>
    <r>
      <t>se evidencia que Durante el segundo semestre de 2017, se  presentaron  tres  (3) eventos de Accidentes de Trabajo,  los cuales fueron debidamente reportados e investigados.</t>
    </r>
    <r>
      <rPr>
        <b/>
        <sz val="11"/>
        <rFont val="Arial Narrow"/>
        <family val="2"/>
      </rPr>
      <t xml:space="preserve">NIVEL DE CUMPLIMIENTO 100% SASTIFACTORIO. MARIA FERNANDA FRAGOZO.. </t>
    </r>
  </si>
  <si>
    <r>
      <t xml:space="preserve">se evidencia que Durante el segundo semestre de 2017, se ejecutaron 5 capacitaciones de las 5 programadas en el Plan de Capacitación del Sistema de Gestión de la Seguridad y Salud en el Trabajo, publicado en la página intranet de la entidad. </t>
    </r>
    <r>
      <rPr>
        <b/>
        <sz val="11"/>
        <rFont val="Arial Narrow"/>
        <family val="2"/>
      </rPr>
      <t xml:space="preserve">NIVEL DE CUMPLIMIENTO 100% SASTIFACTORIO. MARIA FERNANDA FRAGOZO.. </t>
    </r>
  </si>
  <si>
    <r>
      <t>se evidencia que durante el segundo semestre de 2017, e capacitaron en temas de seguridad y salud en el trabajo a 66 funcionarios de planta de los 69 funcionarios a capacitar. Adicionalmente  se capacitaron 120 contratistas que prestan los servicios a la entidad.</t>
    </r>
    <r>
      <rPr>
        <b/>
        <sz val="11"/>
        <rFont val="Arial Narrow"/>
        <family val="2"/>
      </rPr>
      <t xml:space="preserve">NIVEL DE CUMPLIMIENTO 100% SASTIFACTORIO. MARIA FERNANDA FRAGOZO.. </t>
    </r>
  </si>
  <si>
    <r>
      <t>se evidencia que durante el segundo semestre de 2017, se gestionaron 10 medidas de intervención  de los peligros, de las 10 identificadas  en la matriz de  peligros y/o reportados por los funcionarios de la entidad ante el Comité Paritario de Seguridad y Salud en el Trabajo</t>
    </r>
    <r>
      <rPr>
        <b/>
        <sz val="11"/>
        <rFont val="Arial Narrow"/>
        <family val="2"/>
      </rPr>
      <t xml:space="preserve">.NIVEL DE CUMPLIMIENTO 100% SASTIFACTORIO. MARIA FERNANDA FRAGOZO.. </t>
    </r>
  </si>
  <si>
    <r>
      <t>se evidencia que durante el segundo semestre de 2017,Como resultado de las 3  investigaciones de accidentes de trabajo adelantadas en el segundo semestre,  se ejecutaron las 3 acciones correctivas  trazadas en el formato de Seguimiento y control a las recomendaciones investigación de incidentes y accidentes de trabajo. Codigo:  APGTHGTHFO07.NI</t>
    </r>
    <r>
      <rPr>
        <b/>
        <sz val="11"/>
        <rFont val="Arial Narrow"/>
        <family val="2"/>
      </rPr>
      <t xml:space="preserve">NIVEL DE CUMPLIMIENTO 100% SASTIFACTORIO. MARIA FERNANDA FRAGOZO.. </t>
    </r>
  </si>
  <si>
    <r>
      <t>se evidencia que durante el segundo semestre de 2017,A diciembre 31 de 2017 la subdireccion financiera procedio a elaborar 11 acuerdos ante el Consejo Directivo de los cuales 11 fueron aprobados y registrados en el sistema de informacion financiera SIIF.</t>
    </r>
    <r>
      <rPr>
        <b/>
        <sz val="11"/>
        <rFont val="Arial Narrow"/>
        <family val="2"/>
      </rPr>
      <t xml:space="preserve">NIVEL DE CUMPLIMIENTO 100% SASTIFACTORIO. MARIA FERNANDA FRAGOZO.. </t>
    </r>
  </si>
  <si>
    <r>
      <t>se evidencia que durante el segundo semestre de 2017,de Junio a Noviembre de 2017 fueron recibidos 10.582 recaudos de los cuales el operador de información SOI reportó en su totalidad las planillas de autoliquidación  al consorcio SAYP y ADRES generando una efectiva identificación del recaudo acordes a lo establecido en el Decreto 4023 de 2011.</t>
    </r>
    <r>
      <rPr>
        <b/>
        <sz val="11"/>
        <rFont val="Arial Narrow"/>
        <family val="2"/>
      </rPr>
      <t xml:space="preserve">NIVEL DE CUMPLIMIENTO 100% SASTIFACTORIO. MARIA FERNANDA FRAGOZO.. </t>
    </r>
  </si>
  <si>
    <r>
      <t xml:space="preserve">se evidenica que Durante el II semestre de 2017  se realizaron  213  conciliaciones, representadas ,  conciliaciones entre   Procesos, Bancarias, cajas  menores. </t>
    </r>
    <r>
      <rPr>
        <b/>
        <sz val="11"/>
        <rFont val="Arial Narrow"/>
        <family val="2"/>
      </rPr>
      <t xml:space="preserve">NIVEL DE CUMPLIMIENTO 100% SASTIFACTORIO. MARIA FERNANDA FRAGOZO.. </t>
    </r>
  </si>
  <si>
    <r>
      <t xml:space="preserve">se evidencia que durante el segundo semestre de 2017, se establecio cronograma y se  realizaron los  siguientes requerimientos de cobros de Cuotas Partes Pensionales asi:
1. Se requirieron  los cobros por cuotas partes pensionales de 7 entidades deudoras de prosocial para un total de 7 cuentas de cobro correspondientes a los mese de JULIO de 2017. Evidencias en la TRD 405.25.02.
2.  Se requirieron  los cobros por cuotas partes Pensionales de 39 entidades deudoras del ISS para un total de 206 cuentas de cobro correspondientes a los meses de JULIO hasta DICIEMBRE de 2017.  Evidencias en la TRD 405.26.03. 
3. Se requirieron  los cobros por cuotas partes Pensionales  de 51 entidades deudoras del FPS para un total de 306 cuentas de cobro correspondientes a los meses de JULIO hasta DICIEMBRE de 2017. Evidencias en la TRD 405.26.01. 
</t>
    </r>
    <r>
      <rPr>
        <b/>
        <sz val="11"/>
        <rFont val="Arial Narrow"/>
        <family val="2"/>
      </rPr>
      <t xml:space="preserve">NIVEL DE CUMPLIMIENTO 100% SASTIFACTORIO. MARIA FERNANDA FRAGOZO.. </t>
    </r>
  </si>
  <si>
    <t xml:space="preserve">N/A </t>
  </si>
  <si>
    <r>
      <t>Se evidencia que Durante el II semestre de 2017 se tramitaron las siguientes Cuentas de Cobros en términos de oportunidad de lo cual arrojó  el siguiente resultado de los productos programados así:
1. Se proyectaron 24 Actos administrativos para el pago de cuotas partes del ISS por un valor total de $6.108.314.006,00 de acuerdo al CDP 8217 asignado por valor de $6.878.807.236,00; correspondiente a un % de ejecución del 88.80%.
La evidencia se encuentra en la TRD 405.26.04.  
2. Se proyectaron 21 actos administrativos para el pago de cuotas partes del FPS por un valor total de $325.252.196,00 de acuerdo al CDP 6317 asignado por valor de $921.000.000.00; correspondiente a un % de ejecución del 32.32%.</t>
    </r>
    <r>
      <rPr>
        <b/>
        <sz val="11"/>
        <rFont val="Arial Narrow"/>
        <family val="2"/>
      </rPr>
      <t>NIVEL DE CUMPLIMIENTO 100% SASTIFACTORIO. MARIA FERNANDA FRAGOZO..</t>
    </r>
  </si>
  <si>
    <t>se evidencia queEn el segundo semestre de 2017, no se emitieron conceptos juridicos. Evidencia TRD 1301707. 
Se contestaron 326 derechos de petición de la competencia otorgada a traves de Decreto 553 de 2015.  NIVEL DE CUMPLIMIENTO 100% SASTIFACTORIO. MARIA FERNANDA FRAGOZO..</t>
  </si>
  <si>
    <t>se evidencia que Durante el Segundo  semestre  del 2017 fueron enviados 14594 documentos  por los diferentes medios distribuidos así: 5460 por correo certificado, 4535 entrega personal, 354 por servientrega, 218 por correo electrónico, 393 servicio corra, 524 por mensajero,  1606 ORFEO digitalizado 1504.NIVEL DE CUMPLIMIENTO 100% SASTIFACTORIO. MARIA FERNANDA FRAGOZO..</t>
  </si>
  <si>
    <t>se evideniia que Durante el segundo semestre de 2017, realizaron 550 solicitudes de servicios de soporte tecnico los cuales fueron atendidas en termino de oportunidad, evidencia que se encuentra en la carpeta solicitud de servicios informaticos 2017 120,62,01. NIVEL DE CUMPLIMIENTO 100% SASTIFACTORIO. MARIA FERNANDA FRAGOZO..</t>
  </si>
  <si>
    <t>se evidencia que Se realizo seguimiento a los Indicadores de Gestión (Indicadores Estrategicos e Indicadores por proceso), del I semestre 2017 y se envio al Grupo de Trabajo Control Interno el día 12/07/2017 para su respectiva verificación,NIVEL DE CUMPLIMIENTO 100% SASTIFACTORIO. MARIA FERNANDA FRAGOZO..</t>
  </si>
  <si>
    <t>se evidencia que Durante el segundo semestre  se documento 25 no conformidades dentro del PMR y 37 en el PMI esta informacion se puede evidenciar en las matrices del PMR y PMI.NIVEL DE CUMPLIMIENTO 100% SASTIFACTORIO. MARIA FERNANDA FRAGOZO..</t>
  </si>
  <si>
    <r>
      <t xml:space="preserve">se evidencia que Durante el II semestre de 2017 se dio cumplimiento a los productos asi:
1. de acuerdo al cronograma de transferencia documental los procesos que cumplieron fueron:
14 DE JULIO  DIRECCION GENERAL 
26 DE JULIO  G.I.T.  TESORERIA 
25 DE AGOSTO  G.I.T.  TESORERIA 
25 DE AGOSTO  AFILIACIONES Y COMPENSACIONES 
30 DE AGOSTO SUBDIRECCIÓN DE PRESTACIONES SOCIALES
31 DE AGOSTO  COBRO COACTIVO
22 DE SEPTIEMBRE  SUB FINANCIERA
13 DE OCTUBRE  G.I.T ATENCION AL CIUDADANO Y GESTION DOCUMENTAL
17 DE OCTUBRE OFICINA ASESORA JURIDICA
2 DE NOVIEMBRE G.I.T. GESTIÓN DE TALENTO HUMANO
2 DE NOVIEMBRE OFICINA ASESORA DE PLANEACION Y SISTEMAS 
Los procesos que no cumplieron fueron: G.I.T. CONTABILIDAD, GESTIÓN SERVICIOS DE SALUD (COORDINACION) 
2. las actividades relacionadas con DOCPLUS se encuentran cumplidas  en actividades de prestamo de carpetas, en ingreso de docplus de transferencia documental cumplieron los procesos en 80%
3. Durante el II semestre se actualizaron las TRD de acuerdo a las solicitudes presentada  por (G.I.T.Defensa judicial)
4. Durante el II semestre de 2017 se digitalizaron 591 </t>
    </r>
    <r>
      <rPr>
        <b/>
        <sz val="11"/>
        <rFont val="Arial Narrow"/>
        <family val="2"/>
      </rPr>
      <t>NIVEL DE CUMPLIMIENTO 100% SASTIFACTORIO. MARIA FERNANDA FRAGOZO</t>
    </r>
    <r>
      <rPr>
        <sz val="11"/>
        <rFont val="Arial Narrow"/>
        <family val="2"/>
      </rPr>
      <t>..</t>
    </r>
  </si>
  <si>
    <r>
      <t xml:space="preserve">Se evidencia que durante el segundo semestre de 2017,de Julio  a  Diciembre del 2017 se recibieron 93 solicitudes de autenticacion de documentos, de los diferentes procesos, los cuales dan un total de 3670 folios autenticados. Solicitudes que se pueden evidenciar en la carpeta SD-20010-00 </t>
    </r>
    <r>
      <rPr>
        <b/>
        <sz val="11"/>
        <rFont val="Arial Narrow"/>
        <family val="2"/>
      </rPr>
      <t>NIVEL DE CUMPLIMIENTO 100% SASTIFACTORIO. MARIA FERNANDA FRAGOZO</t>
    </r>
  </si>
  <si>
    <t>En el segundo semestre de 2017, se ingresó en el Sistema de Información y Gestión del Empleo Público SIGEP, 180 contratos de prestacion de serviciosNIVEL DE CUMPLIMIENTO 100% SASTIFACTORIO. MARIA FERNANDA FRAGOZO..</t>
  </si>
  <si>
    <r>
      <t>En el segundo semestre se radicaron y contestaron en terminos de portunidad 62 tutelas de la competencia otorgada a traves de Decreto 553 de 2015.</t>
    </r>
    <r>
      <rPr>
        <b/>
        <sz val="11"/>
        <color indexed="8"/>
        <rFont val="Arial Narrow"/>
        <family val="2"/>
      </rPr>
      <t>NIVEL DE CUMPLIMIENTO 100% SASTIFACTORIO. MARIA FERNANDA FRAGOZO..</t>
    </r>
  </si>
  <si>
    <r>
      <t xml:space="preserve">se evidencia que El proceso Gestión Documental actualizó las TRD de acuerdo a la solicitud presentada  por la dependencia de la Entidad (G.I.T. Defensa Judicial). evidencia consignada en el aplicativo ORFEO, en el  cual se visualiza los cambios a la TRD </t>
    </r>
    <r>
      <rPr>
        <b/>
        <sz val="11"/>
        <rFont val="Arial Narrow"/>
        <family val="2"/>
      </rPr>
      <t>NIVEL DE CUMPLIMIENTO 100% SASTIFACTORIO. MARIA FERNANDA FRAGOZO..</t>
    </r>
  </si>
  <si>
    <r>
      <t xml:space="preserve">se evidencia que En el semestre de Abril de 2017 a  Septiembre de 2017 se recibieron 854 resoluciones las cuales fueron debidamente notificadas, publicadas y comunicadas en terminos de ley de acuerdo a lo establecido en el proceso y se puede verificar en el formato CODIGO:  APGDOSGEFO02, </t>
    </r>
    <r>
      <rPr>
        <b/>
        <sz val="11"/>
        <rFont val="Arial Narrow"/>
        <family val="2"/>
      </rPr>
      <t>NIVEL DE CUMPLIMIENTO 100% SASTIFACTORIO. MARIA FERNANDA FRAGOZO..</t>
    </r>
  </si>
  <si>
    <r>
      <t>se evidencia que durante la vigencia se realizaron dos seguimientos a las Acciones correctivas y preventivas  asi:  Plan de mejoramiento durante el periodo correspondiente al mes de octubre y para el PMR con fecha del 25 de oct, .</t>
    </r>
    <r>
      <rPr>
        <b/>
        <sz val="11"/>
        <rFont val="Arial Narrow"/>
        <family val="2"/>
      </rPr>
      <t>NIVEL DE CUMPLIMIENTO 50% MINIMO. MARIA FERNANDA FRAGOZO..</t>
    </r>
  </si>
  <si>
    <t>Yajaira González</t>
  </si>
  <si>
    <t>Durante el segundo semestre del 2017, la Oficina Asesora de Planeación y Sistemas coordino las auditorias de calidad de los 14 procesos las cuales se realizaron 14 informes de auditorias de calidad de las 14 auditorias a realizar.</t>
  </si>
  <si>
    <t>Durante el segundo semestre 2017 se realizó seguimiento a los siguientes planes:
1. Plan de manejo de riesgo 3/08/2017, 13/10/2017. 
2. Plan de mejoramiento institucional 4/08/2017, 17/10/2017.
3. Plan de fortalecimiento del SIG 3/08/2017, 20/11/2017.
4. Plan estrategico 17/07/2017, 13/10/2017.
5. Indicadores de gestión 3/08/2017.
6. Plan de acción 3/08/2017.
7. Plan anticorrupción y atención al ciudadano
8. PNC 16/08/2017, 13/10/2017.</t>
  </si>
  <si>
    <t xml:space="preserve">Durante el segundo  semestre del 2017, el proceso SEI realizó 29  informes de auditoria en terminos de oportunidad de  auditorias ejecutadas de acuerdo a lo establecido en el programa anual de auditorias de evaluaciòn Independiente.  Evidencias en la TRD 110.53.09 </t>
  </si>
  <si>
    <t xml:space="preserve">Durante el segundo  semestre del 2017, el proceso SEI tenia que realizar 29 informes de auditoria en terminos de oportunidad, teniendo en cuenta el programa anual de auditorias de evaluación independiente de los cuales   se realizaron 21 informes de auditorias. </t>
  </si>
</sst>
</file>

<file path=xl/styles.xml><?xml version="1.0" encoding="utf-8"?>
<styleSheet xmlns="http://schemas.openxmlformats.org/spreadsheetml/2006/main">
  <numFmts count="3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quot;$&quot;\ * #,##0_ ;_ &quot;$&quot;\ * \-#,##0_ ;_ &quot;$&quot;\ * &quot;-&quot;_ ;_ @_ "/>
    <numFmt numFmtId="181" formatCode="_ * #,##0_ ;_ * \-#,##0_ ;_ * &quot;-&quot;_ ;_ @_ "/>
    <numFmt numFmtId="182" formatCode="_ &quot;$&quot;\ * #,##0.00_ ;_ &quot;$&quot;\ * \-#,##0.00_ ;_ &quot;$&quot;\ * &quot;-&quot;??_ ;_ @_ "/>
    <numFmt numFmtId="183" formatCode="_ * #,##0.00_ ;_ * \-#,##0.00_ ;_ * &quot;-&quot;??_ ;_ @_ "/>
    <numFmt numFmtId="184" formatCode="[$-240A]dddd\,\ dd&quot; de &quot;mmmm&quot; de &quot;yyyy"/>
    <numFmt numFmtId="185" formatCode="[$-240A]hh:mm:ss\ AM/PM"/>
    <numFmt numFmtId="186" formatCode="0.0%"/>
  </numFmts>
  <fonts count="48">
    <font>
      <sz val="11"/>
      <color theme="1"/>
      <name val="Calibri"/>
      <family val="2"/>
    </font>
    <font>
      <sz val="11"/>
      <color indexed="8"/>
      <name val="Calibri"/>
      <family val="2"/>
    </font>
    <font>
      <sz val="10"/>
      <name val="Arial"/>
      <family val="2"/>
    </font>
    <font>
      <b/>
      <sz val="12"/>
      <name val="Arial Narrow"/>
      <family val="2"/>
    </font>
    <font>
      <b/>
      <sz val="8"/>
      <name val="Arial Narrow"/>
      <family val="2"/>
    </font>
    <font>
      <b/>
      <sz val="8"/>
      <color indexed="9"/>
      <name val="Arial Narrow"/>
      <family val="2"/>
    </font>
    <font>
      <sz val="8"/>
      <name val="Arial Narrow"/>
      <family val="2"/>
    </font>
    <font>
      <b/>
      <sz val="11"/>
      <name val="Arial Narrow"/>
      <family val="2"/>
    </font>
    <font>
      <sz val="11"/>
      <name val="Arial Narrow"/>
      <family val="2"/>
    </font>
    <font>
      <sz val="11"/>
      <color indexed="8"/>
      <name val="Arial Narrow"/>
      <family val="2"/>
    </font>
    <font>
      <b/>
      <sz val="11"/>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Narrow"/>
      <family val="2"/>
    </font>
    <font>
      <sz val="8"/>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1"/>
      <name val="Arial Narrow"/>
      <family val="2"/>
    </font>
    <font>
      <sz val="11"/>
      <color theme="1"/>
      <name val="Arial Narrow"/>
      <family val="2"/>
    </font>
    <font>
      <sz val="8"/>
      <color theme="1"/>
      <name val="Arial Narrow"/>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
      <patternFill patternType="solid">
        <fgColor indexed="8"/>
        <bgColor indexed="64"/>
      </patternFill>
    </fill>
    <fill>
      <patternFill patternType="solid">
        <fgColor indexed="10"/>
        <bgColor indexed="64"/>
      </patternFill>
    </fill>
    <fill>
      <patternFill patternType="solid">
        <fgColor rgb="FF00FF00"/>
        <bgColor indexed="64"/>
      </patternFill>
    </fill>
    <fill>
      <patternFill patternType="solid">
        <fgColor indexed="43"/>
        <bgColor indexed="64"/>
      </patternFill>
    </fill>
    <fill>
      <patternFill patternType="solid">
        <fgColor rgb="FFFFFF99"/>
        <bgColor indexed="64"/>
      </patternFill>
    </fill>
    <fill>
      <patternFill patternType="solid">
        <fgColor indexed="11"/>
        <bgColor indexed="64"/>
      </patternFill>
    </fill>
    <fill>
      <patternFill patternType="solid">
        <fgColor theme="4" tint="0.5999900102615356"/>
        <bgColor indexed="64"/>
      </patternFill>
    </fill>
    <fill>
      <patternFill patternType="solid">
        <fgColor indexed="42"/>
        <bgColor indexed="64"/>
      </patternFill>
    </fill>
    <fill>
      <patternFill patternType="solid">
        <fgColor theme="0" tint="-0.1499900072813034"/>
        <bgColor indexed="64"/>
      </patternFill>
    </fill>
    <fill>
      <patternFill patternType="solid">
        <fgColor rgb="FFEBBB87"/>
        <bgColor indexed="64"/>
      </patternFill>
    </fill>
    <fill>
      <patternFill patternType="solid">
        <fgColor rgb="FF80F2CF"/>
        <bgColor indexed="64"/>
      </patternFill>
    </fill>
    <fill>
      <patternFill patternType="solid">
        <fgColor rgb="FFCCFFFF"/>
        <bgColor indexed="64"/>
      </patternFill>
    </fill>
    <fill>
      <patternFill patternType="solid">
        <fgColor theme="0" tint="-0.24997000396251678"/>
        <bgColor indexed="64"/>
      </patternFill>
    </fill>
    <fill>
      <patternFill patternType="solid">
        <fgColor indexed="9"/>
        <bgColor indexed="64"/>
      </patternFill>
    </fill>
    <fill>
      <patternFill patternType="solid">
        <fgColor theme="9" tint="-0.2499700039625167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1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181">
    <xf numFmtId="0" fontId="0" fillId="0" borderId="0" xfId="0" applyFont="1" applyAlignment="1">
      <alignment/>
    </xf>
    <xf numFmtId="0" fontId="4" fillId="33" borderId="10" xfId="0" applyFont="1" applyFill="1" applyBorder="1" applyAlignment="1" applyProtection="1">
      <alignment horizontal="center" vertical="center" wrapText="1"/>
      <protection locked="0"/>
    </xf>
    <xf numFmtId="0" fontId="4" fillId="34" borderId="10" xfId="0" applyFont="1" applyFill="1" applyBorder="1" applyAlignment="1" applyProtection="1">
      <alignment horizontal="center" vertical="center" wrapText="1"/>
      <protection locked="0"/>
    </xf>
    <xf numFmtId="0" fontId="5" fillId="35" borderId="10" xfId="0" applyFont="1" applyFill="1" applyBorder="1" applyAlignment="1" applyProtection="1">
      <alignment horizontal="center" vertical="center" wrapText="1"/>
      <protection locked="0"/>
    </xf>
    <xf numFmtId="0" fontId="4" fillId="36" borderId="10" xfId="0" applyFont="1" applyFill="1" applyBorder="1" applyAlignment="1" applyProtection="1">
      <alignment horizontal="center" vertical="center" wrapText="1"/>
      <protection locked="0"/>
    </xf>
    <xf numFmtId="0" fontId="4" fillId="37" borderId="10" xfId="0" applyFont="1" applyFill="1" applyBorder="1" applyAlignment="1" applyProtection="1">
      <alignment horizontal="center" vertical="center" wrapText="1"/>
      <protection locked="0"/>
    </xf>
    <xf numFmtId="0" fontId="4" fillId="38" borderId="10" xfId="0" applyFont="1" applyFill="1" applyBorder="1" applyAlignment="1" applyProtection="1">
      <alignment horizontal="center" vertical="center" wrapText="1"/>
      <protection locked="0"/>
    </xf>
    <xf numFmtId="9" fontId="4" fillId="38" borderId="10" xfId="101" applyFont="1" applyFill="1" applyBorder="1" applyAlignment="1" applyProtection="1">
      <alignment horizontal="center" vertical="center" wrapText="1"/>
      <protection locked="0"/>
    </xf>
    <xf numFmtId="0" fontId="4" fillId="39" borderId="10" xfId="0" applyFont="1" applyFill="1" applyBorder="1" applyAlignment="1" applyProtection="1">
      <alignment horizontal="center" vertical="center" wrapText="1"/>
      <protection locked="0"/>
    </xf>
    <xf numFmtId="0" fontId="45" fillId="39" borderId="10" xfId="0" applyFont="1" applyFill="1" applyBorder="1" applyAlignment="1">
      <alignment horizontal="center" vertical="center" wrapText="1"/>
    </xf>
    <xf numFmtId="3" fontId="4" fillId="38" borderId="10" xfId="0" applyNumberFormat="1" applyFont="1" applyFill="1" applyBorder="1" applyAlignment="1" applyProtection="1">
      <alignment horizontal="center" vertical="center" wrapText="1"/>
      <protection locked="0"/>
    </xf>
    <xf numFmtId="0" fontId="7" fillId="40" borderId="10" xfId="0" applyFont="1" applyFill="1" applyBorder="1" applyAlignment="1" applyProtection="1">
      <alignment horizontal="center" vertical="center" wrapText="1"/>
      <protection/>
    </xf>
    <xf numFmtId="0" fontId="8" fillId="8" borderId="10" xfId="0" applyFont="1" applyFill="1" applyBorder="1" applyAlignment="1" applyProtection="1">
      <alignment horizontal="center" vertical="center" wrapText="1"/>
      <protection/>
    </xf>
    <xf numFmtId="0" fontId="7" fillId="8" borderId="10" xfId="0" applyFont="1" applyFill="1" applyBorder="1" applyAlignment="1" applyProtection="1">
      <alignment horizontal="center" vertical="center" wrapText="1"/>
      <protection/>
    </xf>
    <xf numFmtId="0" fontId="8" fillId="41" borderId="10" xfId="0" applyFont="1" applyFill="1" applyBorder="1" applyAlignment="1" applyProtection="1">
      <alignment horizontal="center" vertical="center"/>
      <protection/>
    </xf>
    <xf numFmtId="9" fontId="8" fillId="8" borderId="10" xfId="0" applyNumberFormat="1" applyFont="1" applyFill="1" applyBorder="1" applyAlignment="1" applyProtection="1">
      <alignment horizontal="center" vertical="center" wrapText="1"/>
      <protection/>
    </xf>
    <xf numFmtId="0" fontId="9" fillId="8" borderId="10" xfId="0" applyFont="1" applyFill="1" applyBorder="1" applyAlignment="1" applyProtection="1">
      <alignment horizontal="center" vertical="center"/>
      <protection locked="0"/>
    </xf>
    <xf numFmtId="9" fontId="8" fillId="8" borderId="10" xfId="101" applyFont="1" applyFill="1" applyBorder="1" applyAlignment="1" applyProtection="1">
      <alignment horizontal="center" vertical="center" wrapText="1"/>
      <protection/>
    </xf>
    <xf numFmtId="0" fontId="8" fillId="8" borderId="10" xfId="0" applyFont="1" applyFill="1" applyBorder="1" applyAlignment="1" applyProtection="1">
      <alignment horizontal="justify" vertical="center" wrapText="1"/>
      <protection locked="0"/>
    </xf>
    <xf numFmtId="0" fontId="8" fillId="8" borderId="10" xfId="0" applyFont="1" applyFill="1" applyBorder="1" applyAlignment="1" applyProtection="1">
      <alignment horizontal="center" vertical="center" wrapText="1"/>
      <protection locked="0"/>
    </xf>
    <xf numFmtId="0" fontId="8" fillId="8" borderId="10" xfId="0" applyFont="1" applyFill="1" applyBorder="1" applyAlignment="1" applyProtection="1">
      <alignment horizontal="center" vertical="center"/>
      <protection/>
    </xf>
    <xf numFmtId="0" fontId="8" fillId="8" borderId="10" xfId="0" applyFont="1" applyFill="1" applyBorder="1" applyAlignment="1" applyProtection="1">
      <alignment horizontal="center" vertical="center"/>
      <protection locked="0"/>
    </xf>
    <xf numFmtId="0" fontId="8" fillId="10" borderId="10" xfId="0" applyFont="1" applyFill="1" applyBorder="1" applyAlignment="1" applyProtection="1">
      <alignment horizontal="center" vertical="center" wrapText="1"/>
      <protection/>
    </xf>
    <xf numFmtId="0" fontId="7" fillId="10" borderId="10" xfId="0" applyFont="1" applyFill="1" applyBorder="1" applyAlignment="1" applyProtection="1">
      <alignment horizontal="center" vertical="center" wrapText="1"/>
      <protection/>
    </xf>
    <xf numFmtId="0" fontId="8" fillId="10" borderId="10" xfId="0" applyFont="1" applyFill="1" applyBorder="1" applyAlignment="1" applyProtection="1">
      <alignment horizontal="center" vertical="center"/>
      <protection/>
    </xf>
    <xf numFmtId="9" fontId="8" fillId="10" borderId="10" xfId="0" applyNumberFormat="1" applyFont="1" applyFill="1" applyBorder="1" applyAlignment="1" applyProtection="1">
      <alignment horizontal="center" vertical="center" wrapText="1"/>
      <protection/>
    </xf>
    <xf numFmtId="0" fontId="9" fillId="10" borderId="10" xfId="0" applyFont="1" applyFill="1" applyBorder="1" applyAlignment="1" applyProtection="1">
      <alignment horizontal="center" vertical="center"/>
      <protection locked="0"/>
    </xf>
    <xf numFmtId="9" fontId="8" fillId="10" borderId="10" xfId="101" applyFont="1" applyFill="1" applyBorder="1" applyAlignment="1" applyProtection="1">
      <alignment horizontal="center" vertical="center" wrapText="1"/>
      <protection/>
    </xf>
    <xf numFmtId="9" fontId="8" fillId="10" borderId="10" xfId="94" applyFont="1" applyFill="1" applyBorder="1" applyAlignment="1" applyProtection="1">
      <alignment horizontal="center" vertical="center" wrapText="1"/>
      <protection/>
    </xf>
    <xf numFmtId="0" fontId="8" fillId="10" borderId="10" xfId="0" applyFont="1" applyFill="1" applyBorder="1" applyAlignment="1" applyProtection="1">
      <alignment horizontal="justify" vertical="center" wrapText="1"/>
      <protection locked="0"/>
    </xf>
    <xf numFmtId="0" fontId="9" fillId="10" borderId="10" xfId="0" applyFont="1" applyFill="1" applyBorder="1" applyAlignment="1" applyProtection="1">
      <alignment horizontal="justify" vertical="center" wrapText="1"/>
      <protection locked="0"/>
    </xf>
    <xf numFmtId="0" fontId="9" fillId="10" borderId="10" xfId="0" applyFont="1" applyFill="1" applyBorder="1" applyAlignment="1" applyProtection="1">
      <alignment horizontal="center" vertical="center" wrapText="1"/>
      <protection locked="0"/>
    </xf>
    <xf numFmtId="0" fontId="8" fillId="42" borderId="10" xfId="0" applyFont="1" applyFill="1" applyBorder="1" applyAlignment="1" applyProtection="1">
      <alignment horizontal="center" vertical="center" wrapText="1"/>
      <protection/>
    </xf>
    <xf numFmtId="0" fontId="7" fillId="42" borderId="10" xfId="92" applyFont="1" applyFill="1" applyBorder="1" applyAlignment="1" applyProtection="1">
      <alignment horizontal="center" vertical="center" wrapText="1"/>
      <protection/>
    </xf>
    <xf numFmtId="0" fontId="8" fillId="42" borderId="10" xfId="92" applyFont="1" applyFill="1" applyBorder="1" applyAlignment="1" applyProtection="1">
      <alignment horizontal="center" vertical="center" wrapText="1"/>
      <protection/>
    </xf>
    <xf numFmtId="9" fontId="8" fillId="42" borderId="10" xfId="0" applyNumberFormat="1" applyFont="1" applyFill="1" applyBorder="1" applyAlignment="1" applyProtection="1">
      <alignment horizontal="center" vertical="center" wrapText="1"/>
      <protection/>
    </xf>
    <xf numFmtId="0" fontId="9" fillId="42" borderId="10" xfId="0" applyFont="1" applyFill="1" applyBorder="1" applyAlignment="1" applyProtection="1">
      <alignment horizontal="center" vertical="center"/>
      <protection locked="0"/>
    </xf>
    <xf numFmtId="9" fontId="8" fillId="42" borderId="10" xfId="101" applyFont="1" applyFill="1" applyBorder="1" applyAlignment="1" applyProtection="1">
      <alignment horizontal="center" vertical="center" wrapText="1"/>
      <protection/>
    </xf>
    <xf numFmtId="9" fontId="8" fillId="42" borderId="10" xfId="101" applyNumberFormat="1" applyFont="1" applyFill="1" applyBorder="1" applyAlignment="1" applyProtection="1">
      <alignment horizontal="center" vertical="center" wrapText="1"/>
      <protection/>
    </xf>
    <xf numFmtId="0" fontId="8" fillId="42" borderId="10" xfId="0" applyNumberFormat="1" applyFont="1" applyFill="1" applyBorder="1" applyAlignment="1" applyProtection="1">
      <alignment horizontal="justify" vertical="center" wrapText="1"/>
      <protection locked="0"/>
    </xf>
    <xf numFmtId="0" fontId="8" fillId="42" borderId="10" xfId="0" applyFont="1" applyFill="1" applyBorder="1" applyAlignment="1" applyProtection="1">
      <alignment horizontal="center" vertical="center" wrapText="1"/>
      <protection locked="0"/>
    </xf>
    <xf numFmtId="0" fontId="7" fillId="42" borderId="10" xfId="0" applyFont="1" applyFill="1" applyBorder="1" applyAlignment="1" applyProtection="1">
      <alignment horizontal="center" vertical="center" wrapText="1"/>
      <protection/>
    </xf>
    <xf numFmtId="0" fontId="8" fillId="42" borderId="10" xfId="0" applyFont="1" applyFill="1" applyBorder="1" applyAlignment="1" applyProtection="1">
      <alignment horizontal="justify" vertical="center" wrapText="1"/>
      <protection locked="0"/>
    </xf>
    <xf numFmtId="0" fontId="10" fillId="42" borderId="10" xfId="89" applyFont="1" applyFill="1" applyBorder="1" applyAlignment="1" applyProtection="1">
      <alignment horizontal="center" vertical="center" wrapText="1"/>
      <protection/>
    </xf>
    <xf numFmtId="0" fontId="8" fillId="4" borderId="10" xfId="0" applyFont="1" applyFill="1" applyBorder="1" applyAlignment="1" applyProtection="1">
      <alignment horizontal="center" vertical="center" wrapText="1"/>
      <protection/>
    </xf>
    <xf numFmtId="9" fontId="8" fillId="4" borderId="10" xfId="0" applyNumberFormat="1" applyFont="1" applyFill="1" applyBorder="1" applyAlignment="1" applyProtection="1">
      <alignment horizontal="center" vertical="center" wrapText="1"/>
      <protection/>
    </xf>
    <xf numFmtId="0" fontId="7" fillId="4" borderId="10" xfId="0" applyFont="1" applyFill="1" applyBorder="1" applyAlignment="1" applyProtection="1">
      <alignment horizontal="center" vertical="center" wrapText="1"/>
      <protection/>
    </xf>
    <xf numFmtId="0" fontId="8" fillId="4" borderId="10" xfId="92" applyFont="1" applyFill="1" applyBorder="1" applyAlignment="1" applyProtection="1">
      <alignment horizontal="center" vertical="center" wrapText="1"/>
      <protection/>
    </xf>
    <xf numFmtId="9" fontId="8" fillId="4" borderId="10" xfId="0" applyNumberFormat="1" applyFont="1" applyFill="1" applyBorder="1" applyAlignment="1" applyProtection="1">
      <alignment horizontal="center" vertical="center"/>
      <protection/>
    </xf>
    <xf numFmtId="0" fontId="9" fillId="4" borderId="10" xfId="0" applyFont="1" applyFill="1" applyBorder="1" applyAlignment="1" applyProtection="1">
      <alignment horizontal="center" vertical="center"/>
      <protection locked="0"/>
    </xf>
    <xf numFmtId="9" fontId="8" fillId="4" borderId="10" xfId="101" applyFont="1" applyFill="1" applyBorder="1" applyAlignment="1" applyProtection="1">
      <alignment horizontal="center" vertical="center" wrapText="1"/>
      <protection/>
    </xf>
    <xf numFmtId="9" fontId="8" fillId="4" borderId="10" xfId="101" applyNumberFormat="1" applyFont="1" applyFill="1" applyBorder="1" applyAlignment="1" applyProtection="1">
      <alignment horizontal="center" vertical="center" wrapText="1"/>
      <protection/>
    </xf>
    <xf numFmtId="0" fontId="8" fillId="4" borderId="10" xfId="87" applyFont="1" applyFill="1" applyBorder="1" applyAlignment="1" applyProtection="1">
      <alignment horizontal="justify" vertical="center" wrapText="1"/>
      <protection locked="0"/>
    </xf>
    <xf numFmtId="0" fontId="8" fillId="4" borderId="10" xfId="87" applyFont="1" applyFill="1" applyBorder="1" applyAlignment="1" applyProtection="1">
      <alignment horizontal="justify" vertical="center"/>
      <protection locked="0"/>
    </xf>
    <xf numFmtId="0" fontId="8" fillId="4" borderId="10" xfId="87" applyNumberFormat="1" applyFont="1" applyFill="1" applyBorder="1" applyAlignment="1" applyProtection="1">
      <alignment horizontal="center" vertical="center" wrapText="1"/>
      <protection locked="0"/>
    </xf>
    <xf numFmtId="49" fontId="8" fillId="43" borderId="10" xfId="0" applyNumberFormat="1" applyFont="1" applyFill="1" applyBorder="1" applyAlignment="1" applyProtection="1">
      <alignment horizontal="center" vertical="center" wrapText="1"/>
      <protection/>
    </xf>
    <xf numFmtId="0" fontId="8" fillId="43" borderId="10" xfId="0" applyFont="1" applyFill="1" applyBorder="1" applyAlignment="1" applyProtection="1">
      <alignment horizontal="center" vertical="center" wrapText="1"/>
      <protection/>
    </xf>
    <xf numFmtId="49" fontId="7" fillId="43" borderId="10" xfId="0" applyNumberFormat="1" applyFont="1" applyFill="1" applyBorder="1" applyAlignment="1" applyProtection="1">
      <alignment horizontal="center" vertical="center" wrapText="1"/>
      <protection/>
    </xf>
    <xf numFmtId="9" fontId="8" fillId="43" borderId="10" xfId="0" applyNumberFormat="1" applyFont="1" applyFill="1" applyBorder="1" applyAlignment="1" applyProtection="1">
      <alignment horizontal="center" vertical="center" wrapText="1"/>
      <protection/>
    </xf>
    <xf numFmtId="0" fontId="9" fillId="43" borderId="10" xfId="0" applyFont="1" applyFill="1" applyBorder="1" applyAlignment="1" applyProtection="1">
      <alignment horizontal="center" vertical="center"/>
      <protection locked="0"/>
    </xf>
    <xf numFmtId="9" fontId="8" fillId="43" borderId="10" xfId="101" applyFont="1" applyFill="1" applyBorder="1" applyAlignment="1" applyProtection="1">
      <alignment horizontal="center" vertical="center" wrapText="1"/>
      <protection/>
    </xf>
    <xf numFmtId="9" fontId="8" fillId="43" borderId="10" xfId="101" applyNumberFormat="1" applyFont="1" applyFill="1" applyBorder="1" applyAlignment="1" applyProtection="1">
      <alignment horizontal="center" vertical="center" wrapText="1"/>
      <protection/>
    </xf>
    <xf numFmtId="0" fontId="8" fillId="43" borderId="10" xfId="0" applyNumberFormat="1" applyFont="1" applyFill="1" applyBorder="1" applyAlignment="1" applyProtection="1">
      <alignment horizontal="justify" vertical="center" wrapText="1"/>
      <protection locked="0"/>
    </xf>
    <xf numFmtId="0" fontId="8" fillId="43" borderId="10" xfId="87" applyFont="1" applyFill="1" applyBorder="1" applyAlignment="1" applyProtection="1">
      <alignment horizontal="justify" vertical="center" wrapText="1"/>
      <protection locked="0"/>
    </xf>
    <xf numFmtId="0" fontId="8" fillId="43" borderId="10" xfId="87" applyFont="1" applyFill="1" applyBorder="1" applyAlignment="1" applyProtection="1">
      <alignment horizontal="center" vertical="center" wrapText="1"/>
      <protection locked="0"/>
    </xf>
    <xf numFmtId="0" fontId="8" fillId="7" borderId="10" xfId="0" applyFont="1" applyFill="1" applyBorder="1" applyAlignment="1" applyProtection="1">
      <alignment horizontal="center" vertical="center" wrapText="1"/>
      <protection/>
    </xf>
    <xf numFmtId="0" fontId="7" fillId="7" borderId="10" xfId="0" applyFont="1" applyFill="1" applyBorder="1" applyAlignment="1" applyProtection="1">
      <alignment horizontal="center" vertical="center" wrapText="1"/>
      <protection/>
    </xf>
    <xf numFmtId="0" fontId="8" fillId="7" borderId="10" xfId="0" applyFont="1" applyFill="1" applyBorder="1" applyAlignment="1" applyProtection="1">
      <alignment horizontal="center" vertical="center"/>
      <protection/>
    </xf>
    <xf numFmtId="9" fontId="8" fillId="7" borderId="10" xfId="0" applyNumberFormat="1" applyFont="1" applyFill="1" applyBorder="1" applyAlignment="1" applyProtection="1">
      <alignment horizontal="center" vertical="center"/>
      <protection/>
    </xf>
    <xf numFmtId="0" fontId="9" fillId="7" borderId="10" xfId="0" applyFont="1" applyFill="1" applyBorder="1" applyAlignment="1" applyProtection="1">
      <alignment horizontal="center" vertical="center"/>
      <protection locked="0"/>
    </xf>
    <xf numFmtId="9" fontId="8" fillId="7" borderId="10" xfId="101" applyFont="1" applyFill="1" applyBorder="1" applyAlignment="1" applyProtection="1">
      <alignment horizontal="center" vertical="center" wrapText="1"/>
      <protection/>
    </xf>
    <xf numFmtId="0" fontId="8" fillId="7" borderId="10" xfId="0" applyFont="1" applyFill="1" applyBorder="1" applyAlignment="1" applyProtection="1">
      <alignment horizontal="justify" vertical="center" wrapText="1"/>
      <protection locked="0"/>
    </xf>
    <xf numFmtId="0" fontId="8" fillId="7" borderId="10" xfId="0" applyNumberFormat="1" applyFont="1" applyFill="1" applyBorder="1" applyAlignment="1" applyProtection="1">
      <alignment horizontal="justify" vertical="center" wrapText="1"/>
      <protection locked="0"/>
    </xf>
    <xf numFmtId="0" fontId="8" fillId="7" borderId="10" xfId="0" applyFont="1" applyFill="1" applyBorder="1" applyAlignment="1" applyProtection="1">
      <alignment horizontal="center" vertical="center" wrapText="1"/>
      <protection locked="0"/>
    </xf>
    <xf numFmtId="9" fontId="8" fillId="7" borderId="10" xfId="94" applyFont="1" applyFill="1" applyBorder="1" applyAlignment="1" applyProtection="1">
      <alignment horizontal="center" vertical="center" wrapText="1"/>
      <protection/>
    </xf>
    <xf numFmtId="0" fontId="8" fillId="12" borderId="10" xfId="0" applyFont="1" applyFill="1" applyBorder="1" applyAlignment="1" applyProtection="1">
      <alignment horizontal="center" vertical="center" wrapText="1"/>
      <protection/>
    </xf>
    <xf numFmtId="49" fontId="8" fillId="12" borderId="10" xfId="0" applyNumberFormat="1" applyFont="1" applyFill="1" applyBorder="1" applyAlignment="1" applyProtection="1">
      <alignment horizontal="center" vertical="center"/>
      <protection/>
    </xf>
    <xf numFmtId="0" fontId="7" fillId="12" borderId="10" xfId="0" applyFont="1" applyFill="1" applyBorder="1" applyAlignment="1" applyProtection="1">
      <alignment horizontal="center" vertical="center" wrapText="1"/>
      <protection/>
    </xf>
    <xf numFmtId="0" fontId="8" fillId="12" borderId="10" xfId="0" applyFont="1" applyFill="1" applyBorder="1" applyAlignment="1" applyProtection="1">
      <alignment horizontal="center" vertical="center"/>
      <protection/>
    </xf>
    <xf numFmtId="9" fontId="8" fillId="12" borderId="10" xfId="0" applyNumberFormat="1" applyFont="1" applyFill="1" applyBorder="1" applyAlignment="1" applyProtection="1">
      <alignment horizontal="center" vertical="center"/>
      <protection/>
    </xf>
    <xf numFmtId="0" fontId="9" fillId="12" borderId="10" xfId="0" applyFont="1" applyFill="1" applyBorder="1" applyAlignment="1" applyProtection="1">
      <alignment horizontal="center" vertical="center"/>
      <protection locked="0"/>
    </xf>
    <xf numFmtId="9" fontId="8" fillId="12" borderId="10" xfId="101" applyFont="1" applyFill="1" applyBorder="1" applyAlignment="1" applyProtection="1">
      <alignment horizontal="center" vertical="center" wrapText="1"/>
      <protection/>
    </xf>
    <xf numFmtId="9" fontId="8" fillId="12" borderId="10" xfId="94" applyFont="1" applyFill="1" applyBorder="1" applyAlignment="1" applyProtection="1">
      <alignment horizontal="center" vertical="center" wrapText="1"/>
      <protection/>
    </xf>
    <xf numFmtId="0" fontId="8" fillId="12" borderId="10" xfId="87" applyFont="1" applyFill="1" applyBorder="1" applyAlignment="1" applyProtection="1">
      <alignment horizontal="justify" vertical="center" wrapText="1"/>
      <protection locked="0"/>
    </xf>
    <xf numFmtId="0" fontId="8" fillId="12" borderId="10" xfId="87" applyFont="1" applyFill="1" applyBorder="1" applyAlignment="1" applyProtection="1">
      <alignment horizontal="center" vertical="center" wrapText="1"/>
      <protection locked="0"/>
    </xf>
    <xf numFmtId="0" fontId="8" fillId="44" borderId="10" xfId="0" applyFont="1" applyFill="1" applyBorder="1" applyAlignment="1" applyProtection="1">
      <alignment horizontal="center" vertical="center" wrapText="1"/>
      <protection/>
    </xf>
    <xf numFmtId="0" fontId="7" fillId="44" borderId="10" xfId="0" applyFont="1" applyFill="1" applyBorder="1" applyAlignment="1" applyProtection="1">
      <alignment horizontal="center" vertical="center" wrapText="1"/>
      <protection/>
    </xf>
    <xf numFmtId="0" fontId="8" fillId="44" borderId="10" xfId="0" applyFont="1" applyFill="1" applyBorder="1" applyAlignment="1" applyProtection="1">
      <alignment horizontal="center" vertical="center"/>
      <protection/>
    </xf>
    <xf numFmtId="9" fontId="8" fillId="44" borderId="10" xfId="0" applyNumberFormat="1" applyFont="1" applyFill="1" applyBorder="1" applyAlignment="1" applyProtection="1">
      <alignment horizontal="center" vertical="center"/>
      <protection/>
    </xf>
    <xf numFmtId="0" fontId="9" fillId="44" borderId="10" xfId="0" applyFont="1" applyFill="1" applyBorder="1" applyAlignment="1" applyProtection="1">
      <alignment horizontal="center" vertical="center"/>
      <protection locked="0"/>
    </xf>
    <xf numFmtId="9" fontId="8" fillId="44" borderId="10" xfId="101" applyFont="1" applyFill="1" applyBorder="1" applyAlignment="1" applyProtection="1">
      <alignment horizontal="center" vertical="center" wrapText="1"/>
      <protection/>
    </xf>
    <xf numFmtId="9" fontId="8" fillId="44" borderId="10" xfId="101" applyNumberFormat="1" applyFont="1" applyFill="1" applyBorder="1" applyAlignment="1" applyProtection="1">
      <alignment horizontal="center" vertical="center" wrapText="1"/>
      <protection/>
    </xf>
    <xf numFmtId="0" fontId="8" fillId="44" borderId="10" xfId="0" applyFont="1" applyFill="1" applyBorder="1" applyAlignment="1" applyProtection="1">
      <alignment horizontal="justify" vertical="center" wrapText="1"/>
      <protection locked="0"/>
    </xf>
    <xf numFmtId="0" fontId="8" fillId="44" borderId="10" xfId="0" applyFont="1" applyFill="1" applyBorder="1" applyAlignment="1" applyProtection="1">
      <alignment horizontal="center" vertical="center" wrapText="1"/>
      <protection locked="0"/>
    </xf>
    <xf numFmtId="0" fontId="8" fillId="44" borderId="10" xfId="87" applyFont="1" applyFill="1" applyBorder="1" applyAlignment="1" applyProtection="1">
      <alignment horizontal="justify" vertical="center" wrapText="1"/>
      <protection locked="0"/>
    </xf>
    <xf numFmtId="0" fontId="8" fillId="13" borderId="10" xfId="0" applyFont="1" applyFill="1" applyBorder="1" applyAlignment="1" applyProtection="1">
      <alignment horizontal="center" vertical="center" wrapText="1"/>
      <protection/>
    </xf>
    <xf numFmtId="0" fontId="7" fillId="13" borderId="10" xfId="0" applyFont="1" applyFill="1" applyBorder="1" applyAlignment="1" applyProtection="1">
      <alignment horizontal="center" vertical="center" wrapText="1"/>
      <protection/>
    </xf>
    <xf numFmtId="0" fontId="8" fillId="13" borderId="10" xfId="0" applyFont="1" applyFill="1" applyBorder="1" applyAlignment="1" applyProtection="1">
      <alignment horizontal="center" vertical="center"/>
      <protection/>
    </xf>
    <xf numFmtId="9" fontId="8" fillId="13" borderId="10" xfId="0" applyNumberFormat="1" applyFont="1" applyFill="1" applyBorder="1" applyAlignment="1" applyProtection="1">
      <alignment horizontal="center" vertical="center"/>
      <protection/>
    </xf>
    <xf numFmtId="0" fontId="9" fillId="13" borderId="10" xfId="0" applyFont="1" applyFill="1" applyBorder="1" applyAlignment="1" applyProtection="1">
      <alignment horizontal="center" vertical="center"/>
      <protection locked="0"/>
    </xf>
    <xf numFmtId="9" fontId="8" fillId="13" borderId="10" xfId="101" applyFont="1" applyFill="1" applyBorder="1" applyAlignment="1" applyProtection="1">
      <alignment horizontal="center" vertical="center" wrapText="1"/>
      <protection/>
    </xf>
    <xf numFmtId="9" fontId="9" fillId="13" borderId="10" xfId="0" applyNumberFormat="1" applyFont="1" applyFill="1" applyBorder="1" applyAlignment="1" applyProtection="1">
      <alignment horizontal="center" vertical="center"/>
      <protection/>
    </xf>
    <xf numFmtId="0" fontId="8" fillId="13" borderId="10" xfId="0" applyNumberFormat="1" applyFont="1" applyFill="1" applyBorder="1" applyAlignment="1" applyProtection="1">
      <alignment horizontal="justify" vertical="center" wrapText="1"/>
      <protection locked="0"/>
    </xf>
    <xf numFmtId="0" fontId="8" fillId="13" borderId="10" xfId="0" applyNumberFormat="1" applyFont="1" applyFill="1" applyBorder="1" applyAlignment="1" applyProtection="1">
      <alignment horizontal="center" vertical="center" wrapText="1"/>
      <protection locked="0"/>
    </xf>
    <xf numFmtId="0" fontId="8" fillId="45" borderId="10" xfId="0" applyFont="1" applyFill="1" applyBorder="1" applyAlignment="1" applyProtection="1">
      <alignment horizontal="center" vertical="center" wrapText="1"/>
      <protection/>
    </xf>
    <xf numFmtId="0" fontId="7" fillId="45" borderId="10" xfId="0" applyFont="1" applyFill="1" applyBorder="1" applyAlignment="1" applyProtection="1">
      <alignment horizontal="center" vertical="center" wrapText="1"/>
      <protection/>
    </xf>
    <xf numFmtId="9" fontId="8" fillId="45" borderId="10" xfId="0" applyNumberFormat="1" applyFont="1" applyFill="1" applyBorder="1" applyAlignment="1" applyProtection="1">
      <alignment horizontal="center" vertical="center"/>
      <protection/>
    </xf>
    <xf numFmtId="0" fontId="9" fillId="45" borderId="10" xfId="0" applyFont="1" applyFill="1" applyBorder="1" applyAlignment="1" applyProtection="1">
      <alignment horizontal="center" vertical="center"/>
      <protection locked="0"/>
    </xf>
    <xf numFmtId="9" fontId="8" fillId="45" borderId="10" xfId="101" applyFont="1" applyFill="1" applyBorder="1" applyAlignment="1" applyProtection="1">
      <alignment horizontal="center" vertical="center" wrapText="1"/>
      <protection/>
    </xf>
    <xf numFmtId="9" fontId="9" fillId="45" borderId="10" xfId="0" applyNumberFormat="1" applyFont="1" applyFill="1" applyBorder="1" applyAlignment="1" applyProtection="1">
      <alignment horizontal="center" vertical="center"/>
      <protection/>
    </xf>
    <xf numFmtId="0" fontId="9" fillId="45" borderId="10" xfId="0" applyFont="1" applyFill="1" applyBorder="1" applyAlignment="1" applyProtection="1">
      <alignment horizontal="justify" vertical="center"/>
      <protection locked="0"/>
    </xf>
    <xf numFmtId="0" fontId="9" fillId="45" borderId="10" xfId="0" applyFont="1" applyFill="1" applyBorder="1" applyAlignment="1" applyProtection="1">
      <alignment horizontal="center" vertical="center" wrapText="1"/>
      <protection locked="0"/>
    </xf>
    <xf numFmtId="0" fontId="9" fillId="45" borderId="10" xfId="0" applyFont="1" applyFill="1" applyBorder="1" applyAlignment="1" applyProtection="1">
      <alignment horizontal="justify" vertical="center" wrapText="1"/>
      <protection locked="0"/>
    </xf>
    <xf numFmtId="0" fontId="8" fillId="45" borderId="10" xfId="0" applyFont="1" applyFill="1" applyBorder="1" applyAlignment="1" applyProtection="1">
      <alignment horizontal="center" vertical="center"/>
      <protection/>
    </xf>
    <xf numFmtId="0" fontId="8" fillId="39" borderId="10" xfId="0" applyFont="1" applyFill="1" applyBorder="1" applyAlignment="1" applyProtection="1">
      <alignment horizontal="center" vertical="center" wrapText="1"/>
      <protection/>
    </xf>
    <xf numFmtId="0" fontId="7" fillId="39" borderId="10" xfId="0" applyFont="1" applyFill="1" applyBorder="1" applyAlignment="1" applyProtection="1">
      <alignment horizontal="center" vertical="center" wrapText="1"/>
      <protection/>
    </xf>
    <xf numFmtId="0" fontId="8" fillId="39" borderId="10" xfId="0" applyFont="1" applyFill="1" applyBorder="1" applyAlignment="1" applyProtection="1">
      <alignment horizontal="center" vertical="center"/>
      <protection/>
    </xf>
    <xf numFmtId="9" fontId="8" fillId="39" borderId="10" xfId="0" applyNumberFormat="1" applyFont="1" applyFill="1" applyBorder="1" applyAlignment="1" applyProtection="1">
      <alignment horizontal="center" vertical="center"/>
      <protection/>
    </xf>
    <xf numFmtId="0" fontId="8" fillId="39" borderId="10" xfId="0" applyFont="1" applyFill="1" applyBorder="1" applyAlignment="1" applyProtection="1">
      <alignment horizontal="center" vertical="center" wrapText="1"/>
      <protection locked="0"/>
    </xf>
    <xf numFmtId="0" fontId="9" fillId="39" borderId="10" xfId="0" applyFont="1" applyFill="1" applyBorder="1" applyAlignment="1" applyProtection="1">
      <alignment horizontal="center" vertical="center"/>
      <protection locked="0"/>
    </xf>
    <xf numFmtId="9" fontId="8" fillId="39" borderId="10" xfId="101" applyFont="1" applyFill="1" applyBorder="1" applyAlignment="1" applyProtection="1">
      <alignment horizontal="center" vertical="center" wrapText="1"/>
      <protection/>
    </xf>
    <xf numFmtId="9" fontId="9" fillId="39" borderId="10" xfId="0" applyNumberFormat="1" applyFont="1" applyFill="1" applyBorder="1" applyAlignment="1" applyProtection="1">
      <alignment horizontal="center" vertical="center"/>
      <protection/>
    </xf>
    <xf numFmtId="0" fontId="8" fillId="39" borderId="10" xfId="0" applyFont="1" applyFill="1" applyBorder="1" applyAlignment="1" applyProtection="1">
      <alignment horizontal="justify" vertical="center" wrapText="1"/>
      <protection locked="0"/>
    </xf>
    <xf numFmtId="0" fontId="8" fillId="39" borderId="10" xfId="87" applyFont="1" applyFill="1" applyBorder="1" applyAlignment="1" applyProtection="1">
      <alignment horizontal="center" vertical="center" wrapText="1"/>
      <protection locked="0"/>
    </xf>
    <xf numFmtId="0" fontId="8" fillId="46" borderId="10" xfId="0" applyFont="1" applyFill="1" applyBorder="1" applyAlignment="1" applyProtection="1">
      <alignment horizontal="center" vertical="center" wrapText="1"/>
      <protection/>
    </xf>
    <xf numFmtId="0" fontId="7" fillId="46" borderId="10" xfId="0" applyFont="1" applyFill="1" applyBorder="1" applyAlignment="1" applyProtection="1">
      <alignment horizontal="center" vertical="center" wrapText="1"/>
      <protection/>
    </xf>
    <xf numFmtId="0" fontId="8" fillId="46" borderId="10" xfId="0" applyFont="1" applyFill="1" applyBorder="1" applyAlignment="1" applyProtection="1">
      <alignment horizontal="center" vertical="center"/>
      <protection/>
    </xf>
    <xf numFmtId="9" fontId="8" fillId="46" borderId="10" xfId="0" applyNumberFormat="1" applyFont="1" applyFill="1" applyBorder="1" applyAlignment="1" applyProtection="1">
      <alignment horizontal="center" vertical="center"/>
      <protection/>
    </xf>
    <xf numFmtId="0" fontId="9" fillId="46" borderId="10" xfId="0" applyFont="1" applyFill="1" applyBorder="1" applyAlignment="1" applyProtection="1">
      <alignment horizontal="center" vertical="center"/>
      <protection/>
    </xf>
    <xf numFmtId="0" fontId="9" fillId="46" borderId="10" xfId="0" applyFont="1" applyFill="1" applyBorder="1" applyAlignment="1" applyProtection="1">
      <alignment horizontal="center" vertical="center" wrapText="1"/>
      <protection/>
    </xf>
    <xf numFmtId="0" fontId="9" fillId="46" borderId="10" xfId="0" applyFont="1" applyFill="1" applyBorder="1" applyAlignment="1" applyProtection="1">
      <alignment horizontal="center" vertical="center"/>
      <protection locked="0"/>
    </xf>
    <xf numFmtId="9" fontId="8" fillId="46" borderId="10" xfId="101" applyFont="1" applyFill="1" applyBorder="1" applyAlignment="1" applyProtection="1">
      <alignment horizontal="center" vertical="center" wrapText="1"/>
      <protection/>
    </xf>
    <xf numFmtId="9" fontId="9" fillId="46" borderId="10" xfId="0" applyNumberFormat="1" applyFont="1" applyFill="1" applyBorder="1" applyAlignment="1" applyProtection="1">
      <alignment horizontal="center" vertical="center"/>
      <protection/>
    </xf>
    <xf numFmtId="0" fontId="8" fillId="46" borderId="10" xfId="87" applyFont="1" applyFill="1" applyBorder="1" applyAlignment="1" applyProtection="1">
      <alignment horizontal="justify" vertical="center" wrapText="1"/>
      <protection locked="0"/>
    </xf>
    <xf numFmtId="0" fontId="8" fillId="46" borderId="10" xfId="87" applyFont="1" applyFill="1" applyBorder="1" applyAlignment="1" applyProtection="1">
      <alignment horizontal="center" vertical="center" wrapText="1"/>
      <protection locked="0"/>
    </xf>
    <xf numFmtId="0" fontId="8" fillId="47" borderId="10" xfId="0" applyFont="1" applyFill="1" applyBorder="1" applyAlignment="1" applyProtection="1">
      <alignment horizontal="center" vertical="center" wrapText="1"/>
      <protection/>
    </xf>
    <xf numFmtId="0" fontId="7" fillId="47" borderId="10" xfId="0" applyFont="1" applyFill="1" applyBorder="1" applyAlignment="1" applyProtection="1">
      <alignment horizontal="center" vertical="center" wrapText="1"/>
      <protection/>
    </xf>
    <xf numFmtId="0" fontId="8" fillId="47" borderId="10" xfId="0" applyFont="1" applyFill="1" applyBorder="1" applyAlignment="1" applyProtection="1">
      <alignment horizontal="justify" vertical="center" wrapText="1"/>
      <protection/>
    </xf>
    <xf numFmtId="0" fontId="8" fillId="47" borderId="10" xfId="0" applyFont="1" applyFill="1" applyBorder="1" applyAlignment="1" applyProtection="1">
      <alignment horizontal="center" vertical="center"/>
      <protection/>
    </xf>
    <xf numFmtId="9" fontId="8" fillId="47" borderId="10" xfId="0" applyNumberFormat="1" applyFont="1" applyFill="1" applyBorder="1" applyAlignment="1" applyProtection="1">
      <alignment horizontal="center" vertical="center"/>
      <protection/>
    </xf>
    <xf numFmtId="0" fontId="9" fillId="47" borderId="10" xfId="0" applyFont="1" applyFill="1" applyBorder="1" applyAlignment="1" applyProtection="1">
      <alignment horizontal="center" vertical="center"/>
      <protection/>
    </xf>
    <xf numFmtId="0" fontId="9" fillId="47" borderId="10" xfId="0" applyFont="1" applyFill="1" applyBorder="1" applyAlignment="1" applyProtection="1">
      <alignment horizontal="center" vertical="center" wrapText="1"/>
      <protection/>
    </xf>
    <xf numFmtId="0" fontId="9" fillId="47" borderId="10" xfId="0" applyFont="1" applyFill="1" applyBorder="1" applyAlignment="1" applyProtection="1">
      <alignment horizontal="center" vertical="center"/>
      <protection locked="0"/>
    </xf>
    <xf numFmtId="9" fontId="8" fillId="47" borderId="10" xfId="101" applyFont="1" applyFill="1" applyBorder="1" applyAlignment="1" applyProtection="1">
      <alignment horizontal="center" vertical="center" wrapText="1"/>
      <protection/>
    </xf>
    <xf numFmtId="9" fontId="9" fillId="47" borderId="10" xfId="0" applyNumberFormat="1" applyFont="1" applyFill="1" applyBorder="1" applyAlignment="1" applyProtection="1">
      <alignment horizontal="center" vertical="center"/>
      <protection/>
    </xf>
    <xf numFmtId="0" fontId="8" fillId="47" borderId="10" xfId="87" applyFont="1" applyFill="1" applyBorder="1" applyAlignment="1" applyProtection="1">
      <alignment horizontal="justify" vertical="center" wrapText="1"/>
      <protection locked="0"/>
    </xf>
    <xf numFmtId="0" fontId="8" fillId="47" borderId="10" xfId="87" applyFont="1" applyFill="1" applyBorder="1" applyAlignment="1" applyProtection="1">
      <alignment horizontal="center" vertical="center" wrapText="1"/>
      <protection locked="0"/>
    </xf>
    <xf numFmtId="9" fontId="8" fillId="47" borderId="10" xfId="0" applyNumberFormat="1" applyFont="1" applyFill="1" applyBorder="1" applyAlignment="1" applyProtection="1">
      <alignment horizontal="center" vertical="center" wrapText="1"/>
      <protection/>
    </xf>
    <xf numFmtId="0" fontId="8" fillId="9" borderId="10" xfId="0" applyFont="1" applyFill="1" applyBorder="1" applyAlignment="1" applyProtection="1">
      <alignment horizontal="center" vertical="center" wrapText="1"/>
      <protection/>
    </xf>
    <xf numFmtId="0" fontId="7" fillId="9" borderId="10" xfId="0" applyFont="1" applyFill="1" applyBorder="1" applyAlignment="1" applyProtection="1">
      <alignment horizontal="center" vertical="center" wrapText="1"/>
      <protection/>
    </xf>
    <xf numFmtId="0" fontId="8" fillId="9" borderId="10" xfId="0" applyFont="1" applyFill="1" applyBorder="1" applyAlignment="1" applyProtection="1">
      <alignment horizontal="center" vertical="center"/>
      <protection/>
    </xf>
    <xf numFmtId="9" fontId="8" fillId="9" borderId="10" xfId="0" applyNumberFormat="1" applyFont="1" applyFill="1" applyBorder="1" applyAlignment="1" applyProtection="1">
      <alignment horizontal="center" vertical="center"/>
      <protection/>
    </xf>
    <xf numFmtId="0" fontId="9" fillId="9" borderId="10" xfId="0" applyFont="1" applyFill="1" applyBorder="1" applyAlignment="1" applyProtection="1">
      <alignment horizontal="center" vertical="center"/>
      <protection locked="0"/>
    </xf>
    <xf numFmtId="9" fontId="8" fillId="9" borderId="10" xfId="101" applyFont="1" applyFill="1" applyBorder="1" applyAlignment="1" applyProtection="1">
      <alignment horizontal="center" vertical="center" wrapText="1"/>
      <protection/>
    </xf>
    <xf numFmtId="9" fontId="9" fillId="9" borderId="10" xfId="0" applyNumberFormat="1" applyFont="1" applyFill="1" applyBorder="1" applyAlignment="1" applyProtection="1">
      <alignment horizontal="center" vertical="center"/>
      <protection/>
    </xf>
    <xf numFmtId="0" fontId="8" fillId="9" borderId="10" xfId="87" applyNumberFormat="1" applyFont="1" applyFill="1" applyBorder="1" applyAlignment="1" applyProtection="1">
      <alignment horizontal="justify" vertical="center" wrapText="1"/>
      <protection locked="0"/>
    </xf>
    <xf numFmtId="0" fontId="8" fillId="9" borderId="10" xfId="87" applyNumberFormat="1" applyFont="1" applyFill="1" applyBorder="1" applyAlignment="1" applyProtection="1">
      <alignment horizontal="justify" vertical="center"/>
      <protection locked="0"/>
    </xf>
    <xf numFmtId="0" fontId="8" fillId="9" borderId="10" xfId="87" applyNumberFormat="1" applyFont="1" applyFill="1" applyBorder="1" applyAlignment="1" applyProtection="1">
      <alignment horizontal="center" vertical="center" wrapText="1"/>
      <protection locked="0"/>
    </xf>
    <xf numFmtId="0" fontId="46" fillId="9" borderId="10" xfId="87" applyNumberFormat="1" applyFont="1" applyFill="1" applyBorder="1" applyAlignment="1" applyProtection="1">
      <alignment horizontal="justify" vertical="center" wrapText="1"/>
      <protection locked="0"/>
    </xf>
    <xf numFmtId="9" fontId="8" fillId="7" borderId="10" xfId="101" applyNumberFormat="1" applyFont="1" applyFill="1" applyBorder="1" applyAlignment="1" applyProtection="1">
      <alignment horizontal="center" vertical="center" wrapText="1"/>
      <protection/>
    </xf>
    <xf numFmtId="0" fontId="8" fillId="43" borderId="10" xfId="0" applyNumberFormat="1" applyFont="1" applyFill="1" applyBorder="1" applyAlignment="1" applyProtection="1">
      <alignment horizontal="center" vertical="center" wrapText="1"/>
      <protection locked="0"/>
    </xf>
    <xf numFmtId="0" fontId="8" fillId="13" borderId="10" xfId="87" applyNumberFormat="1" applyFont="1" applyFill="1" applyBorder="1" applyAlignment="1" applyProtection="1">
      <alignment horizontal="justify" vertical="center" wrapText="1"/>
      <protection locked="0"/>
    </xf>
    <xf numFmtId="0" fontId="6" fillId="48" borderId="10" xfId="71" applyFont="1" applyFill="1" applyBorder="1" applyAlignment="1">
      <alignment horizontal="center" vertical="center"/>
      <protection/>
    </xf>
    <xf numFmtId="0" fontId="6" fillId="48" borderId="11" xfId="71" applyFont="1" applyFill="1" applyBorder="1" applyAlignment="1">
      <alignment horizontal="center" vertical="center"/>
      <protection/>
    </xf>
    <xf numFmtId="0" fontId="6" fillId="48" borderId="12" xfId="71" applyFont="1" applyFill="1" applyBorder="1" applyAlignment="1">
      <alignment horizontal="center" vertical="center"/>
      <protection/>
    </xf>
    <xf numFmtId="0" fontId="6" fillId="48" borderId="13" xfId="71" applyFont="1" applyFill="1" applyBorder="1" applyAlignment="1">
      <alignment horizontal="center" vertical="center"/>
      <protection/>
    </xf>
    <xf numFmtId="0" fontId="3" fillId="48" borderId="14" xfId="71" applyFont="1" applyFill="1" applyBorder="1" applyAlignment="1">
      <alignment horizontal="center" vertical="center"/>
      <protection/>
    </xf>
    <xf numFmtId="0" fontId="3" fillId="48" borderId="15" xfId="71" applyFont="1" applyFill="1" applyBorder="1" applyAlignment="1">
      <alignment horizontal="center" vertical="center"/>
      <protection/>
    </xf>
    <xf numFmtId="0" fontId="3" fillId="48" borderId="16" xfId="71" applyFont="1" applyFill="1" applyBorder="1" applyAlignment="1">
      <alignment horizontal="center" vertical="center"/>
      <protection/>
    </xf>
    <xf numFmtId="0" fontId="3" fillId="48" borderId="17" xfId="71" applyFont="1" applyFill="1" applyBorder="1" applyAlignment="1">
      <alignment horizontal="center" vertical="center"/>
      <protection/>
    </xf>
    <xf numFmtId="0" fontId="3" fillId="48" borderId="18" xfId="71" applyFont="1" applyFill="1" applyBorder="1" applyAlignment="1">
      <alignment horizontal="center" vertical="center"/>
      <protection/>
    </xf>
    <xf numFmtId="0" fontId="3" fillId="48" borderId="19" xfId="71" applyFont="1" applyFill="1" applyBorder="1" applyAlignment="1">
      <alignment horizontal="center" vertical="center"/>
      <protection/>
    </xf>
    <xf numFmtId="0" fontId="3" fillId="48" borderId="11" xfId="71" applyFont="1" applyFill="1" applyBorder="1" applyAlignment="1">
      <alignment horizontal="center" vertical="center"/>
      <protection/>
    </xf>
    <xf numFmtId="0" fontId="3" fillId="48" borderId="12" xfId="71" applyFont="1" applyFill="1" applyBorder="1" applyAlignment="1">
      <alignment horizontal="center" vertical="center"/>
      <protection/>
    </xf>
    <xf numFmtId="0" fontId="3" fillId="48" borderId="13" xfId="71" applyFont="1" applyFill="1" applyBorder="1" applyAlignment="1">
      <alignment horizontal="center" vertical="center"/>
      <protection/>
    </xf>
    <xf numFmtId="0" fontId="4" fillId="34" borderId="10" xfId="0" applyFont="1" applyFill="1" applyBorder="1" applyAlignment="1" applyProtection="1">
      <alignment horizontal="center" vertical="center" wrapText="1"/>
      <protection locked="0"/>
    </xf>
    <xf numFmtId="0" fontId="4" fillId="49" borderId="10" xfId="0" applyFont="1" applyFill="1" applyBorder="1" applyAlignment="1" applyProtection="1">
      <alignment horizontal="center" vertical="center" wrapText="1"/>
      <protection locked="0"/>
    </xf>
    <xf numFmtId="0" fontId="6" fillId="48" borderId="10" xfId="71" applyFont="1" applyFill="1" applyBorder="1" applyAlignment="1">
      <alignment horizontal="center" wrapText="1"/>
      <protection/>
    </xf>
    <xf numFmtId="0" fontId="4" fillId="39" borderId="10" xfId="0" applyFont="1" applyFill="1" applyBorder="1" applyAlignment="1" applyProtection="1">
      <alignment horizontal="center" vertical="center" wrapText="1"/>
      <protection locked="0"/>
    </xf>
    <xf numFmtId="0" fontId="3" fillId="48" borderId="10" xfId="71" applyFont="1" applyFill="1" applyBorder="1" applyAlignment="1">
      <alignment horizontal="center" vertical="center"/>
      <protection/>
    </xf>
    <xf numFmtId="0" fontId="47" fillId="0" borderId="10" xfId="0" applyFont="1" applyBorder="1" applyAlignment="1">
      <alignment horizontal="center" vertical="center"/>
    </xf>
  </cellXfs>
  <cellStyles count="10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10" xfId="49"/>
    <cellStyle name="Millares 11" xfId="50"/>
    <cellStyle name="Millares 12" xfId="51"/>
    <cellStyle name="Millares 13" xfId="52"/>
    <cellStyle name="Millares 14" xfId="53"/>
    <cellStyle name="Millares 2" xfId="54"/>
    <cellStyle name="Millares 3" xfId="55"/>
    <cellStyle name="Millares 4" xfId="56"/>
    <cellStyle name="Millares 5" xfId="57"/>
    <cellStyle name="Millares 6" xfId="58"/>
    <cellStyle name="Millares 7" xfId="59"/>
    <cellStyle name="Millares 8" xfId="60"/>
    <cellStyle name="Millares 9" xfId="61"/>
    <cellStyle name="Currency" xfId="62"/>
    <cellStyle name="Currency [0]" xfId="63"/>
    <cellStyle name="Neutral" xfId="64"/>
    <cellStyle name="Normal 10" xfId="65"/>
    <cellStyle name="Normal 11" xfId="66"/>
    <cellStyle name="Normal 12" xfId="67"/>
    <cellStyle name="Normal 13" xfId="68"/>
    <cellStyle name="Normal 14" xfId="69"/>
    <cellStyle name="Normal 15" xfId="70"/>
    <cellStyle name="Normal 2" xfId="71"/>
    <cellStyle name="Normal 2 10" xfId="72"/>
    <cellStyle name="Normal 2 11" xfId="73"/>
    <cellStyle name="Normal 2 12" xfId="74"/>
    <cellStyle name="Normal 2 13" xfId="75"/>
    <cellStyle name="Normal 2 14" xfId="76"/>
    <cellStyle name="Normal 2 2" xfId="77"/>
    <cellStyle name="Normal 2 3" xfId="78"/>
    <cellStyle name="Normal 2 4" xfId="79"/>
    <cellStyle name="Normal 2 5" xfId="80"/>
    <cellStyle name="Normal 2 6" xfId="81"/>
    <cellStyle name="Normal 2 7" xfId="82"/>
    <cellStyle name="Normal 2 8" xfId="83"/>
    <cellStyle name="Normal 2 9" xfId="84"/>
    <cellStyle name="Normal 3" xfId="85"/>
    <cellStyle name="Normal 4" xfId="86"/>
    <cellStyle name="Normal 4 2" xfId="87"/>
    <cellStyle name="Normal 5" xfId="88"/>
    <cellStyle name="Normal 6" xfId="89"/>
    <cellStyle name="Normal 7" xfId="90"/>
    <cellStyle name="Normal 8" xfId="91"/>
    <cellStyle name="Normal 9" xfId="92"/>
    <cellStyle name="Notas" xfId="93"/>
    <cellStyle name="Percent" xfId="94"/>
    <cellStyle name="Porcentual 10" xfId="95"/>
    <cellStyle name="Porcentual 11" xfId="96"/>
    <cellStyle name="Porcentual 12" xfId="97"/>
    <cellStyle name="Porcentual 13" xfId="98"/>
    <cellStyle name="Porcentual 14" xfId="99"/>
    <cellStyle name="Porcentual 15" xfId="100"/>
    <cellStyle name="Porcentual 2" xfId="101"/>
    <cellStyle name="Porcentual 3" xfId="102"/>
    <cellStyle name="Porcentual 4" xfId="103"/>
    <cellStyle name="Porcentual 5" xfId="104"/>
    <cellStyle name="Porcentual 6" xfId="105"/>
    <cellStyle name="Porcentual 7" xfId="106"/>
    <cellStyle name="Porcentual 8" xfId="107"/>
    <cellStyle name="Porcentual 9" xfId="108"/>
    <cellStyle name="Salida" xfId="109"/>
    <cellStyle name="Texto de advertencia" xfId="110"/>
    <cellStyle name="Texto explicativo" xfId="111"/>
    <cellStyle name="Título" xfId="112"/>
    <cellStyle name="Título 2" xfId="113"/>
    <cellStyle name="Título 3" xfId="114"/>
    <cellStyle name="Total" xfId="115"/>
  </cellStyles>
  <dxfs count="40">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ont>
        <color auto="1"/>
      </font>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ont>
        <color theme="0"/>
      </font>
      <fill>
        <patternFill>
          <bgColor theme="1"/>
        </patternFill>
      </fill>
    </dxf>
    <dxf>
      <font>
        <color theme="0"/>
      </font>
      <fill>
        <patternFill>
          <bgColor theme="1"/>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57150</xdr:rowOff>
    </xdr:from>
    <xdr:to>
      <xdr:col>3</xdr:col>
      <xdr:colOff>809625</xdr:colOff>
      <xdr:row>2</xdr:row>
      <xdr:rowOff>9525</xdr:rowOff>
    </xdr:to>
    <xdr:pic>
      <xdr:nvPicPr>
        <xdr:cNvPr id="1" name="Picture 267" descr="LOGOFPS1"/>
        <xdr:cNvPicPr preferRelativeResize="1">
          <a:picLocks noChangeAspect="1"/>
        </xdr:cNvPicPr>
      </xdr:nvPicPr>
      <xdr:blipFill>
        <a:blip r:embed="rId1"/>
        <a:stretch>
          <a:fillRect/>
        </a:stretch>
      </xdr:blipFill>
      <xdr:spPr>
        <a:xfrm>
          <a:off x="266700" y="57150"/>
          <a:ext cx="3562350" cy="638175"/>
        </a:xfrm>
        <a:prstGeom prst="rect">
          <a:avLst/>
        </a:prstGeom>
        <a:noFill/>
        <a:ln w="9525" cmpd="sng">
          <a:noFill/>
        </a:ln>
      </xdr:spPr>
    </xdr:pic>
    <xdr:clientData/>
  </xdr:twoCellAnchor>
  <xdr:twoCellAnchor editAs="oneCell">
    <xdr:from>
      <xdr:col>17</xdr:col>
      <xdr:colOff>266700</xdr:colOff>
      <xdr:row>0</xdr:row>
      <xdr:rowOff>180975</xdr:rowOff>
    </xdr:from>
    <xdr:to>
      <xdr:col>17</xdr:col>
      <xdr:colOff>3248025</xdr:colOff>
      <xdr:row>2</xdr:row>
      <xdr:rowOff>152400</xdr:rowOff>
    </xdr:to>
    <xdr:pic>
      <xdr:nvPicPr>
        <xdr:cNvPr id="2" name="Imagen 2"/>
        <xdr:cNvPicPr preferRelativeResize="1">
          <a:picLocks noChangeAspect="1"/>
        </xdr:cNvPicPr>
      </xdr:nvPicPr>
      <xdr:blipFill>
        <a:blip r:embed="rId2"/>
        <a:stretch>
          <a:fillRect/>
        </a:stretch>
      </xdr:blipFill>
      <xdr:spPr>
        <a:xfrm>
          <a:off x="18478500" y="180975"/>
          <a:ext cx="298132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1"/>
  <sheetViews>
    <sheetView showGridLines="0" tabSelected="1" zoomScale="80" zoomScaleNormal="80" zoomScalePageLayoutView="0" workbookViewId="0" topLeftCell="E1">
      <pane ySplit="6" topLeftCell="A58" activePane="bottomLeft" state="frozen"/>
      <selection pane="topLeft" activeCell="G1" sqref="G1"/>
      <selection pane="bottomLeft" activeCell="R59" sqref="R59"/>
    </sheetView>
  </sheetViews>
  <sheetFormatPr defaultColWidth="11.421875" defaultRowHeight="15"/>
  <cols>
    <col min="1" max="1" width="20.28125" style="0" customWidth="1"/>
    <col min="2" max="2" width="15.140625" style="0" customWidth="1"/>
    <col min="3" max="3" width="9.8515625" style="0" customWidth="1"/>
    <col min="4" max="4" width="21.57421875" style="0" customWidth="1"/>
    <col min="5" max="5" width="25.7109375" style="0" customWidth="1"/>
    <col min="6" max="6" width="14.140625" style="0" customWidth="1"/>
    <col min="7" max="7" width="15.7109375" style="0" customWidth="1"/>
    <col min="8" max="8" width="8.8515625" style="0" customWidth="1"/>
    <col min="9" max="9" width="19.7109375" style="0" customWidth="1"/>
    <col min="10" max="10" width="14.00390625" style="0" customWidth="1"/>
    <col min="11" max="11" width="15.28125" style="0" customWidth="1"/>
    <col min="12" max="12" width="17.7109375" style="0" customWidth="1"/>
    <col min="13" max="13" width="14.57421875" style="0" customWidth="1"/>
    <col min="14" max="14" width="16.57421875" style="0" customWidth="1"/>
    <col min="15" max="15" width="13.57421875" style="0" customWidth="1"/>
    <col min="16" max="16" width="11.7109375" style="0" customWidth="1"/>
    <col min="17" max="17" width="18.7109375" style="0" customWidth="1"/>
    <col min="18" max="18" width="77.28125" style="0" customWidth="1"/>
    <col min="19" max="19" width="17.421875" style="0" customWidth="1"/>
    <col min="20" max="20" width="14.28125" style="0" customWidth="1"/>
  </cols>
  <sheetData>
    <row r="1" spans="1:20" ht="42.75" customHeight="1">
      <c r="A1" s="177" t="s">
        <v>29</v>
      </c>
      <c r="B1" s="177"/>
      <c r="C1" s="177"/>
      <c r="D1" s="177"/>
      <c r="E1" s="172" t="s">
        <v>27</v>
      </c>
      <c r="F1" s="173"/>
      <c r="G1" s="173"/>
      <c r="H1" s="173"/>
      <c r="I1" s="173"/>
      <c r="J1" s="173"/>
      <c r="K1" s="173"/>
      <c r="L1" s="173"/>
      <c r="M1" s="173"/>
      <c r="N1" s="173"/>
      <c r="O1" s="173"/>
      <c r="P1" s="173"/>
      <c r="Q1" s="174"/>
      <c r="R1" s="179"/>
      <c r="S1" s="179"/>
      <c r="T1" s="179"/>
    </row>
    <row r="2" spans="1:20" ht="11.25" customHeight="1">
      <c r="A2" s="177"/>
      <c r="B2" s="177"/>
      <c r="C2" s="177"/>
      <c r="D2" s="177"/>
      <c r="E2" s="166" t="s">
        <v>26</v>
      </c>
      <c r="F2" s="167"/>
      <c r="G2" s="167"/>
      <c r="H2" s="167"/>
      <c r="I2" s="167"/>
      <c r="J2" s="167"/>
      <c r="K2" s="167"/>
      <c r="L2" s="167"/>
      <c r="M2" s="167"/>
      <c r="N2" s="167"/>
      <c r="O2" s="167"/>
      <c r="P2" s="167"/>
      <c r="Q2" s="168"/>
      <c r="R2" s="179"/>
      <c r="S2" s="179"/>
      <c r="T2" s="179"/>
    </row>
    <row r="3" spans="1:20" ht="30" customHeight="1">
      <c r="A3" s="177"/>
      <c r="B3" s="177"/>
      <c r="C3" s="177"/>
      <c r="D3" s="177"/>
      <c r="E3" s="169"/>
      <c r="F3" s="170"/>
      <c r="G3" s="170"/>
      <c r="H3" s="170"/>
      <c r="I3" s="170"/>
      <c r="J3" s="170"/>
      <c r="K3" s="170"/>
      <c r="L3" s="170"/>
      <c r="M3" s="170"/>
      <c r="N3" s="170"/>
      <c r="O3" s="170"/>
      <c r="P3" s="170"/>
      <c r="Q3" s="171"/>
      <c r="R3" s="179"/>
      <c r="S3" s="179"/>
      <c r="T3" s="179"/>
    </row>
    <row r="4" spans="1:20" ht="24" customHeight="1">
      <c r="A4" s="162" t="s">
        <v>25</v>
      </c>
      <c r="B4" s="162"/>
      <c r="C4" s="162"/>
      <c r="D4" s="162"/>
      <c r="E4" s="163" t="s">
        <v>24</v>
      </c>
      <c r="F4" s="164"/>
      <c r="G4" s="164"/>
      <c r="H4" s="164"/>
      <c r="I4" s="164"/>
      <c r="J4" s="164"/>
      <c r="K4" s="165"/>
      <c r="L4" s="163" t="s">
        <v>33</v>
      </c>
      <c r="M4" s="164"/>
      <c r="N4" s="164"/>
      <c r="O4" s="164"/>
      <c r="P4" s="164"/>
      <c r="Q4" s="165"/>
      <c r="R4" s="180" t="s">
        <v>19</v>
      </c>
      <c r="S4" s="180"/>
      <c r="T4" s="180"/>
    </row>
    <row r="5" spans="1:20" ht="23.25" customHeight="1">
      <c r="A5" s="175" t="s">
        <v>0</v>
      </c>
      <c r="B5" s="175"/>
      <c r="C5" s="175"/>
      <c r="D5" s="175"/>
      <c r="E5" s="175"/>
      <c r="F5" s="175"/>
      <c r="G5" s="175"/>
      <c r="H5" s="175"/>
      <c r="I5" s="176" t="s">
        <v>1</v>
      </c>
      <c r="J5" s="176"/>
      <c r="K5" s="176"/>
      <c r="L5" s="176"/>
      <c r="M5" s="178" t="s">
        <v>2</v>
      </c>
      <c r="N5" s="178"/>
      <c r="O5" s="178"/>
      <c r="P5" s="178"/>
      <c r="Q5" s="178"/>
      <c r="R5" s="178"/>
      <c r="S5" s="178"/>
      <c r="T5" s="178"/>
    </row>
    <row r="6" spans="1:20" ht="66" customHeight="1">
      <c r="A6" s="2" t="s">
        <v>18</v>
      </c>
      <c r="B6" s="2" t="s">
        <v>3</v>
      </c>
      <c r="C6" s="2" t="s">
        <v>4</v>
      </c>
      <c r="D6" s="2" t="s">
        <v>5</v>
      </c>
      <c r="E6" s="2" t="s">
        <v>6</v>
      </c>
      <c r="F6" s="2" t="s">
        <v>7</v>
      </c>
      <c r="G6" s="2" t="s">
        <v>28</v>
      </c>
      <c r="H6" s="2" t="s">
        <v>8</v>
      </c>
      <c r="I6" s="3" t="s">
        <v>9</v>
      </c>
      <c r="J6" s="4" t="s">
        <v>10</v>
      </c>
      <c r="K6" s="1" t="s">
        <v>11</v>
      </c>
      <c r="L6" s="5" t="s">
        <v>12</v>
      </c>
      <c r="M6" s="10" t="s">
        <v>13</v>
      </c>
      <c r="N6" s="10" t="s">
        <v>14</v>
      </c>
      <c r="O6" s="7" t="s">
        <v>15</v>
      </c>
      <c r="P6" s="7" t="s">
        <v>16</v>
      </c>
      <c r="Q6" s="6" t="s">
        <v>17</v>
      </c>
      <c r="R6" s="8" t="s">
        <v>31</v>
      </c>
      <c r="S6" s="9" t="s">
        <v>30</v>
      </c>
      <c r="T6" s="8" t="s">
        <v>32</v>
      </c>
    </row>
    <row r="7" spans="1:20" ht="185.25" customHeight="1">
      <c r="A7" s="12" t="s">
        <v>34</v>
      </c>
      <c r="B7" s="12" t="s">
        <v>35</v>
      </c>
      <c r="C7" s="12" t="s">
        <v>36</v>
      </c>
      <c r="D7" s="13" t="s">
        <v>37</v>
      </c>
      <c r="E7" s="12" t="s">
        <v>38</v>
      </c>
      <c r="F7" s="14">
        <v>5</v>
      </c>
      <c r="G7" s="12" t="s">
        <v>39</v>
      </c>
      <c r="H7" s="15">
        <v>1</v>
      </c>
      <c r="I7" s="12" t="s">
        <v>20</v>
      </c>
      <c r="J7" s="12" t="s">
        <v>21</v>
      </c>
      <c r="K7" s="12" t="s">
        <v>22</v>
      </c>
      <c r="L7" s="12" t="s">
        <v>23</v>
      </c>
      <c r="M7" s="16">
        <v>2</v>
      </c>
      <c r="N7" s="16">
        <v>2</v>
      </c>
      <c r="O7" s="17">
        <f aca="true" t="shared" si="0" ref="O7:O61">M7/N7</f>
        <v>1</v>
      </c>
      <c r="P7" s="17">
        <f aca="true" t="shared" si="1" ref="P7:P61">O7/H7</f>
        <v>1</v>
      </c>
      <c r="Q7" s="11" t="str">
        <f>IF(O7&gt;=95%,$L$6,IF(O7&gt;=70%,$K$6,IF(O7&gt;=50%,$J$6,IF(O7&lt;50%,$I$6,"ojo"))))</f>
        <v>SATISFACTORIO</v>
      </c>
      <c r="R7" s="18" t="s">
        <v>272</v>
      </c>
      <c r="S7" s="18" t="s">
        <v>294</v>
      </c>
      <c r="T7" s="19" t="s">
        <v>291</v>
      </c>
    </row>
    <row r="8" spans="1:20" ht="242.25" customHeight="1">
      <c r="A8" s="12" t="s">
        <v>34</v>
      </c>
      <c r="B8" s="12" t="s">
        <v>35</v>
      </c>
      <c r="C8" s="12" t="s">
        <v>40</v>
      </c>
      <c r="D8" s="13" t="s">
        <v>41</v>
      </c>
      <c r="E8" s="12" t="s">
        <v>42</v>
      </c>
      <c r="F8" s="20">
        <v>4</v>
      </c>
      <c r="G8" s="12" t="s">
        <v>39</v>
      </c>
      <c r="H8" s="15">
        <v>1</v>
      </c>
      <c r="I8" s="12" t="s">
        <v>20</v>
      </c>
      <c r="J8" s="12" t="s">
        <v>21</v>
      </c>
      <c r="K8" s="12" t="s">
        <v>22</v>
      </c>
      <c r="L8" s="12" t="s">
        <v>23</v>
      </c>
      <c r="M8" s="21">
        <v>4</v>
      </c>
      <c r="N8" s="21">
        <v>4</v>
      </c>
      <c r="O8" s="17">
        <f t="shared" si="0"/>
        <v>1</v>
      </c>
      <c r="P8" s="17">
        <f t="shared" si="1"/>
        <v>1</v>
      </c>
      <c r="Q8" s="11" t="str">
        <f aca="true" t="shared" si="2" ref="Q8:Q61">IF(O8&gt;=95%,$L$6,IF(O8&gt;=70%,$K$6,IF(O8&gt;=50%,$J$6,IF(O8&lt;50%,$I$6,"ojo"))))</f>
        <v>SATISFACTORIO</v>
      </c>
      <c r="R8" s="18" t="s">
        <v>273</v>
      </c>
      <c r="S8" s="18" t="s">
        <v>295</v>
      </c>
      <c r="T8" s="19" t="s">
        <v>291</v>
      </c>
    </row>
    <row r="9" spans="1:20" ht="157.5" customHeight="1">
      <c r="A9" s="12" t="s">
        <v>34</v>
      </c>
      <c r="B9" s="12" t="s">
        <v>35</v>
      </c>
      <c r="C9" s="12" t="s">
        <v>43</v>
      </c>
      <c r="D9" s="13" t="s">
        <v>44</v>
      </c>
      <c r="E9" s="12" t="s">
        <v>45</v>
      </c>
      <c r="F9" s="20">
        <v>1</v>
      </c>
      <c r="G9" s="12" t="s">
        <v>39</v>
      </c>
      <c r="H9" s="15">
        <v>1</v>
      </c>
      <c r="I9" s="12" t="s">
        <v>20</v>
      </c>
      <c r="J9" s="12" t="s">
        <v>21</v>
      </c>
      <c r="K9" s="12" t="s">
        <v>22</v>
      </c>
      <c r="L9" s="12" t="s">
        <v>23</v>
      </c>
      <c r="M9" s="21">
        <v>1</v>
      </c>
      <c r="N9" s="21">
        <v>1</v>
      </c>
      <c r="O9" s="17">
        <f t="shared" si="0"/>
        <v>1</v>
      </c>
      <c r="P9" s="17">
        <f t="shared" si="1"/>
        <v>1</v>
      </c>
      <c r="Q9" s="11" t="str">
        <f t="shared" si="2"/>
        <v>SATISFACTORIO</v>
      </c>
      <c r="R9" s="18" t="s">
        <v>235</v>
      </c>
      <c r="S9" s="18" t="s">
        <v>292</v>
      </c>
      <c r="T9" s="19" t="s">
        <v>291</v>
      </c>
    </row>
    <row r="10" spans="1:20" ht="107.25" customHeight="1">
      <c r="A10" s="22" t="s">
        <v>46</v>
      </c>
      <c r="B10" s="22" t="s">
        <v>35</v>
      </c>
      <c r="C10" s="22" t="s">
        <v>47</v>
      </c>
      <c r="D10" s="23" t="s">
        <v>48</v>
      </c>
      <c r="E10" s="22" t="s">
        <v>49</v>
      </c>
      <c r="F10" s="24">
        <v>18</v>
      </c>
      <c r="G10" s="22" t="s">
        <v>39</v>
      </c>
      <c r="H10" s="25">
        <v>1</v>
      </c>
      <c r="I10" s="22" t="s">
        <v>20</v>
      </c>
      <c r="J10" s="22" t="s">
        <v>21</v>
      </c>
      <c r="K10" s="22" t="s">
        <v>22</v>
      </c>
      <c r="L10" s="22" t="s">
        <v>23</v>
      </c>
      <c r="M10" s="26">
        <v>12</v>
      </c>
      <c r="N10" s="26">
        <v>12</v>
      </c>
      <c r="O10" s="27">
        <f t="shared" si="0"/>
        <v>1</v>
      </c>
      <c r="P10" s="28">
        <f t="shared" si="1"/>
        <v>1</v>
      </c>
      <c r="Q10" s="11" t="str">
        <f t="shared" si="2"/>
        <v>SATISFACTORIO</v>
      </c>
      <c r="R10" s="29" t="s">
        <v>264</v>
      </c>
      <c r="S10" s="30" t="s">
        <v>296</v>
      </c>
      <c r="T10" s="31" t="s">
        <v>291</v>
      </c>
    </row>
    <row r="11" spans="1:20" ht="115.5" customHeight="1">
      <c r="A11" s="22" t="s">
        <v>46</v>
      </c>
      <c r="B11" s="22" t="s">
        <v>50</v>
      </c>
      <c r="C11" s="22" t="s">
        <v>51</v>
      </c>
      <c r="D11" s="23" t="s">
        <v>52</v>
      </c>
      <c r="E11" s="22" t="s">
        <v>53</v>
      </c>
      <c r="F11" s="24">
        <v>1</v>
      </c>
      <c r="G11" s="22" t="s">
        <v>39</v>
      </c>
      <c r="H11" s="25">
        <v>1</v>
      </c>
      <c r="I11" s="22" t="s">
        <v>20</v>
      </c>
      <c r="J11" s="22" t="s">
        <v>21</v>
      </c>
      <c r="K11" s="22" t="s">
        <v>22</v>
      </c>
      <c r="L11" s="22" t="s">
        <v>23</v>
      </c>
      <c r="M11" s="26">
        <v>1</v>
      </c>
      <c r="N11" s="26">
        <v>1</v>
      </c>
      <c r="O11" s="27">
        <f t="shared" si="0"/>
        <v>1</v>
      </c>
      <c r="P11" s="28">
        <f t="shared" si="1"/>
        <v>1</v>
      </c>
      <c r="Q11" s="11" t="str">
        <f t="shared" si="2"/>
        <v>SATISFACTORIO</v>
      </c>
      <c r="R11" s="29" t="s">
        <v>265</v>
      </c>
      <c r="S11" s="30" t="s">
        <v>297</v>
      </c>
      <c r="T11" s="31" t="s">
        <v>291</v>
      </c>
    </row>
    <row r="12" spans="1:20" ht="409.5">
      <c r="A12" s="22" t="s">
        <v>46</v>
      </c>
      <c r="B12" s="22" t="s">
        <v>35</v>
      </c>
      <c r="C12" s="22" t="s">
        <v>54</v>
      </c>
      <c r="D12" s="23" t="s">
        <v>55</v>
      </c>
      <c r="E12" s="22" t="s">
        <v>56</v>
      </c>
      <c r="F12" s="24" t="s">
        <v>57</v>
      </c>
      <c r="G12" s="22" t="s">
        <v>39</v>
      </c>
      <c r="H12" s="25">
        <v>1</v>
      </c>
      <c r="I12" s="22" t="s">
        <v>20</v>
      </c>
      <c r="J12" s="22" t="s">
        <v>21</v>
      </c>
      <c r="K12" s="22" t="s">
        <v>22</v>
      </c>
      <c r="L12" s="22" t="s">
        <v>23</v>
      </c>
      <c r="M12" s="26">
        <v>18</v>
      </c>
      <c r="N12" s="26">
        <v>18</v>
      </c>
      <c r="O12" s="27">
        <f t="shared" si="0"/>
        <v>1</v>
      </c>
      <c r="P12" s="28">
        <f t="shared" si="1"/>
        <v>1</v>
      </c>
      <c r="Q12" s="11" t="str">
        <f t="shared" si="2"/>
        <v>SATISFACTORIO</v>
      </c>
      <c r="R12" s="29" t="s">
        <v>266</v>
      </c>
      <c r="S12" s="29" t="s">
        <v>298</v>
      </c>
      <c r="T12" s="31" t="s">
        <v>291</v>
      </c>
    </row>
    <row r="13" spans="1:20" ht="145.5" customHeight="1">
      <c r="A13" s="22" t="s">
        <v>46</v>
      </c>
      <c r="B13" s="22" t="s">
        <v>35</v>
      </c>
      <c r="C13" s="22" t="s">
        <v>58</v>
      </c>
      <c r="D13" s="23" t="s">
        <v>59</v>
      </c>
      <c r="E13" s="22" t="s">
        <v>60</v>
      </c>
      <c r="F13" s="24" t="s">
        <v>57</v>
      </c>
      <c r="G13" s="22" t="s">
        <v>39</v>
      </c>
      <c r="H13" s="25">
        <v>0.8</v>
      </c>
      <c r="I13" s="22" t="s">
        <v>61</v>
      </c>
      <c r="J13" s="22" t="s">
        <v>62</v>
      </c>
      <c r="K13" s="22" t="s">
        <v>63</v>
      </c>
      <c r="L13" s="22" t="s">
        <v>64</v>
      </c>
      <c r="M13" s="26">
        <v>500</v>
      </c>
      <c r="N13" s="26">
        <v>1148</v>
      </c>
      <c r="O13" s="27">
        <f t="shared" si="0"/>
        <v>0.4355400696864111</v>
      </c>
      <c r="P13" s="28">
        <f t="shared" si="1"/>
        <v>0.5444250871080138</v>
      </c>
      <c r="Q13" s="11" t="str">
        <f>IF(O13&gt;=75%,$L$6,IF(O13&gt;=50%,$K$6,IF(O13&gt;=30%,$J$6,IF(O13&lt;30%,$I$6,"ojo"))))</f>
        <v>MINIMO</v>
      </c>
      <c r="R13" s="29" t="s">
        <v>274</v>
      </c>
      <c r="S13" s="29" t="s">
        <v>299</v>
      </c>
      <c r="T13" s="31" t="s">
        <v>291</v>
      </c>
    </row>
    <row r="14" spans="1:20" ht="94.5" customHeight="1">
      <c r="A14" s="32" t="s">
        <v>65</v>
      </c>
      <c r="B14" s="32" t="s">
        <v>35</v>
      </c>
      <c r="C14" s="32" t="s">
        <v>66</v>
      </c>
      <c r="D14" s="33" t="s">
        <v>67</v>
      </c>
      <c r="E14" s="34" t="s">
        <v>68</v>
      </c>
      <c r="F14" s="32">
        <v>2</v>
      </c>
      <c r="G14" s="32" t="s">
        <v>39</v>
      </c>
      <c r="H14" s="35">
        <v>1</v>
      </c>
      <c r="I14" s="32" t="s">
        <v>20</v>
      </c>
      <c r="J14" s="32" t="s">
        <v>21</v>
      </c>
      <c r="K14" s="32" t="s">
        <v>22</v>
      </c>
      <c r="L14" s="32" t="s">
        <v>23</v>
      </c>
      <c r="M14" s="36">
        <v>2</v>
      </c>
      <c r="N14" s="36">
        <v>2</v>
      </c>
      <c r="O14" s="37">
        <f t="shared" si="0"/>
        <v>1</v>
      </c>
      <c r="P14" s="38">
        <f t="shared" si="1"/>
        <v>1</v>
      </c>
      <c r="Q14" s="11" t="str">
        <f>IF(O14&gt;=95%,$L$6,IF(O14&gt;=70%,$K$6,IF(O14&gt;=50%,$J$6,IF(O14&lt;50%,$I$6,"ojo"))))</f>
        <v>SATISFACTORIO</v>
      </c>
      <c r="R14" s="39" t="s">
        <v>267</v>
      </c>
      <c r="S14" s="39" t="s">
        <v>300</v>
      </c>
      <c r="T14" s="40" t="s">
        <v>291</v>
      </c>
    </row>
    <row r="15" spans="1:20" ht="92.25" customHeight="1">
      <c r="A15" s="32" t="s">
        <v>65</v>
      </c>
      <c r="B15" s="32" t="s">
        <v>35</v>
      </c>
      <c r="C15" s="32" t="s">
        <v>69</v>
      </c>
      <c r="D15" s="41" t="s">
        <v>70</v>
      </c>
      <c r="E15" s="32" t="s">
        <v>71</v>
      </c>
      <c r="F15" s="32" t="s">
        <v>57</v>
      </c>
      <c r="G15" s="32" t="s">
        <v>39</v>
      </c>
      <c r="H15" s="35">
        <v>0.95</v>
      </c>
      <c r="I15" s="32" t="s">
        <v>72</v>
      </c>
      <c r="J15" s="32" t="s">
        <v>73</v>
      </c>
      <c r="K15" s="32" t="s">
        <v>74</v>
      </c>
      <c r="L15" s="32" t="s">
        <v>75</v>
      </c>
      <c r="M15" s="36">
        <v>880</v>
      </c>
      <c r="N15" s="36">
        <v>887</v>
      </c>
      <c r="O15" s="37">
        <f t="shared" si="0"/>
        <v>0.992108229988726</v>
      </c>
      <c r="P15" s="38">
        <f t="shared" si="1"/>
        <v>1.0443244526197117</v>
      </c>
      <c r="Q15" s="11" t="str">
        <f>IF(O15&gt;=90%,$L$6,IF(O15&gt;=65%,$K$6,IF(O15&gt;=45%,$J$6,IF(O15&lt;45%,$I$6,"ojo"))))</f>
        <v>SATISFACTORIO</v>
      </c>
      <c r="R15" s="42" t="s">
        <v>241</v>
      </c>
      <c r="S15" s="39" t="s">
        <v>301</v>
      </c>
      <c r="T15" s="40" t="s">
        <v>291</v>
      </c>
    </row>
    <row r="16" spans="1:20" ht="214.5">
      <c r="A16" s="32" t="s">
        <v>65</v>
      </c>
      <c r="B16" s="32" t="s">
        <v>76</v>
      </c>
      <c r="C16" s="32" t="s">
        <v>77</v>
      </c>
      <c r="D16" s="41" t="s">
        <v>78</v>
      </c>
      <c r="E16" s="34" t="s">
        <v>79</v>
      </c>
      <c r="F16" s="32" t="s">
        <v>57</v>
      </c>
      <c r="G16" s="32" t="s">
        <v>39</v>
      </c>
      <c r="H16" s="35">
        <v>0.95</v>
      </c>
      <c r="I16" s="32" t="s">
        <v>72</v>
      </c>
      <c r="J16" s="32" t="s">
        <v>73</v>
      </c>
      <c r="K16" s="32" t="s">
        <v>74</v>
      </c>
      <c r="L16" s="32" t="s">
        <v>75</v>
      </c>
      <c r="M16" s="36">
        <v>9951</v>
      </c>
      <c r="N16" s="36">
        <v>9951</v>
      </c>
      <c r="O16" s="37">
        <f t="shared" si="0"/>
        <v>1</v>
      </c>
      <c r="P16" s="38">
        <f t="shared" si="1"/>
        <v>1.0526315789473684</v>
      </c>
      <c r="Q16" s="11" t="str">
        <f>IF(O16&gt;=90%,$L$6,IF(O16&gt;=65%,$K$6,IF(O16&gt;=45%,$J$6,IF(O16&lt;45%,$I$6,"ojo"))))</f>
        <v>SATISFACTORIO</v>
      </c>
      <c r="R16" s="39" t="s">
        <v>268</v>
      </c>
      <c r="S16" s="39" t="s">
        <v>302</v>
      </c>
      <c r="T16" s="40" t="s">
        <v>291</v>
      </c>
    </row>
    <row r="17" spans="1:20" ht="112.5" customHeight="1">
      <c r="A17" s="32" t="s">
        <v>65</v>
      </c>
      <c r="B17" s="32" t="s">
        <v>35</v>
      </c>
      <c r="C17" s="32" t="s">
        <v>80</v>
      </c>
      <c r="D17" s="43" t="s">
        <v>81</v>
      </c>
      <c r="E17" s="34" t="s">
        <v>82</v>
      </c>
      <c r="F17" s="32" t="s">
        <v>57</v>
      </c>
      <c r="G17" s="32" t="s">
        <v>39</v>
      </c>
      <c r="H17" s="35">
        <v>0.95</v>
      </c>
      <c r="I17" s="32" t="s">
        <v>72</v>
      </c>
      <c r="J17" s="32" t="s">
        <v>73</v>
      </c>
      <c r="K17" s="32" t="s">
        <v>74</v>
      </c>
      <c r="L17" s="32" t="s">
        <v>75</v>
      </c>
      <c r="M17" s="36">
        <v>3221</v>
      </c>
      <c r="N17" s="36">
        <v>3221</v>
      </c>
      <c r="O17" s="37">
        <f t="shared" si="0"/>
        <v>1</v>
      </c>
      <c r="P17" s="38">
        <f t="shared" si="1"/>
        <v>1.0526315789473684</v>
      </c>
      <c r="Q17" s="11" t="str">
        <f>IF(O17&gt;=90%,$L$6,IF(O17&gt;=65%,$K$6,IF(O17&gt;=45%,$J$6,IF(O17&lt;45%,$I$6,"ojo"))))</f>
        <v>SATISFACTORIO</v>
      </c>
      <c r="R17" s="39" t="s">
        <v>242</v>
      </c>
      <c r="S17" s="39" t="s">
        <v>303</v>
      </c>
      <c r="T17" s="40" t="s">
        <v>291</v>
      </c>
    </row>
    <row r="18" spans="1:20" ht="106.5" customHeight="1">
      <c r="A18" s="32" t="s">
        <v>65</v>
      </c>
      <c r="B18" s="32" t="s">
        <v>76</v>
      </c>
      <c r="C18" s="32" t="s">
        <v>83</v>
      </c>
      <c r="D18" s="41" t="s">
        <v>84</v>
      </c>
      <c r="E18" s="34" t="s">
        <v>85</v>
      </c>
      <c r="F18" s="32" t="s">
        <v>57</v>
      </c>
      <c r="G18" s="32" t="s">
        <v>39</v>
      </c>
      <c r="H18" s="35">
        <v>0.95</v>
      </c>
      <c r="I18" s="32" t="s">
        <v>72</v>
      </c>
      <c r="J18" s="32" t="s">
        <v>73</v>
      </c>
      <c r="K18" s="32" t="s">
        <v>74</v>
      </c>
      <c r="L18" s="32" t="s">
        <v>75</v>
      </c>
      <c r="M18" s="36">
        <v>39</v>
      </c>
      <c r="N18" s="36">
        <v>39</v>
      </c>
      <c r="O18" s="37">
        <f t="shared" si="0"/>
        <v>1</v>
      </c>
      <c r="P18" s="38">
        <f t="shared" si="1"/>
        <v>1.0526315789473684</v>
      </c>
      <c r="Q18" s="11" t="str">
        <f>IF(O18&gt;=90%,$L$6,IF(O18&gt;=65%,$K$6,IF(O18&gt;=45%,$J$6,IF(O18&lt;45%,$I$6,"ojo"))))</f>
        <v>SATISFACTORIO</v>
      </c>
      <c r="R18" s="39" t="s">
        <v>269</v>
      </c>
      <c r="S18" s="42" t="s">
        <v>304</v>
      </c>
      <c r="T18" s="40" t="s">
        <v>291</v>
      </c>
    </row>
    <row r="19" spans="1:20" ht="85.5" customHeight="1">
      <c r="A19" s="44" t="s">
        <v>86</v>
      </c>
      <c r="B19" s="44" t="s">
        <v>50</v>
      </c>
      <c r="C19" s="45" t="s">
        <v>87</v>
      </c>
      <c r="D19" s="46" t="s">
        <v>88</v>
      </c>
      <c r="E19" s="47" t="s">
        <v>89</v>
      </c>
      <c r="F19" s="44">
        <v>18</v>
      </c>
      <c r="G19" s="44" t="s">
        <v>39</v>
      </c>
      <c r="H19" s="48">
        <v>1</v>
      </c>
      <c r="I19" s="44" t="s">
        <v>20</v>
      </c>
      <c r="J19" s="44" t="s">
        <v>21</v>
      </c>
      <c r="K19" s="44" t="s">
        <v>22</v>
      </c>
      <c r="L19" s="44" t="s">
        <v>23</v>
      </c>
      <c r="M19" s="49">
        <v>14</v>
      </c>
      <c r="N19" s="49">
        <v>14</v>
      </c>
      <c r="O19" s="50">
        <f t="shared" si="0"/>
        <v>1</v>
      </c>
      <c r="P19" s="51">
        <f t="shared" si="1"/>
        <v>1</v>
      </c>
      <c r="Q19" s="11" t="str">
        <f t="shared" si="2"/>
        <v>SATISFACTORIO</v>
      </c>
      <c r="R19" s="52" t="s">
        <v>239</v>
      </c>
      <c r="S19" s="53" t="s">
        <v>305</v>
      </c>
      <c r="T19" s="54" t="s">
        <v>291</v>
      </c>
    </row>
    <row r="20" spans="1:20" ht="122.25" customHeight="1">
      <c r="A20" s="44" t="s">
        <v>86</v>
      </c>
      <c r="B20" s="44" t="s">
        <v>35</v>
      </c>
      <c r="C20" s="45" t="s">
        <v>90</v>
      </c>
      <c r="D20" s="46" t="s">
        <v>91</v>
      </c>
      <c r="E20" s="47" t="s">
        <v>92</v>
      </c>
      <c r="F20" s="44" t="s">
        <v>57</v>
      </c>
      <c r="G20" s="44" t="s">
        <v>39</v>
      </c>
      <c r="H20" s="48">
        <v>1</v>
      </c>
      <c r="I20" s="44" t="s">
        <v>20</v>
      </c>
      <c r="J20" s="44" t="s">
        <v>21</v>
      </c>
      <c r="K20" s="44" t="s">
        <v>22</v>
      </c>
      <c r="L20" s="44" t="s">
        <v>23</v>
      </c>
      <c r="M20" s="49">
        <v>8405</v>
      </c>
      <c r="N20" s="49">
        <v>8810</v>
      </c>
      <c r="O20" s="50">
        <f t="shared" si="0"/>
        <v>0.9540295119182747</v>
      </c>
      <c r="P20" s="51">
        <f t="shared" si="1"/>
        <v>0.9540295119182747</v>
      </c>
      <c r="Q20" s="11" t="str">
        <f t="shared" si="2"/>
        <v>SATISFACTORIO</v>
      </c>
      <c r="R20" s="52" t="s">
        <v>240</v>
      </c>
      <c r="S20" s="53" t="s">
        <v>306</v>
      </c>
      <c r="T20" s="54" t="s">
        <v>291</v>
      </c>
    </row>
    <row r="21" spans="1:20" ht="409.5">
      <c r="A21" s="55" t="s">
        <v>93</v>
      </c>
      <c r="B21" s="55" t="s">
        <v>35</v>
      </c>
      <c r="C21" s="56" t="s">
        <v>94</v>
      </c>
      <c r="D21" s="57" t="s">
        <v>95</v>
      </c>
      <c r="E21" s="55" t="s">
        <v>96</v>
      </c>
      <c r="F21" s="55" t="s">
        <v>97</v>
      </c>
      <c r="G21" s="55" t="s">
        <v>98</v>
      </c>
      <c r="H21" s="58">
        <v>0.5</v>
      </c>
      <c r="I21" s="56" t="s">
        <v>20</v>
      </c>
      <c r="J21" s="56" t="s">
        <v>21</v>
      </c>
      <c r="K21" s="56" t="s">
        <v>22</v>
      </c>
      <c r="L21" s="56" t="s">
        <v>23</v>
      </c>
      <c r="M21" s="59">
        <v>0</v>
      </c>
      <c r="N21" s="59">
        <v>1</v>
      </c>
      <c r="O21" s="60">
        <v>0.6</v>
      </c>
      <c r="P21" s="61">
        <v>0.6</v>
      </c>
      <c r="Q21" s="11" t="str">
        <f>IF(O21&gt;=95%,$L$6,IF(O21&gt;=70%,$K$6,IF(O21&gt;=50%,$J$6,IF(O21&lt;50%,$I$6,"ojo"))))</f>
        <v>MINIMO</v>
      </c>
      <c r="R21" s="160" t="s">
        <v>247</v>
      </c>
      <c r="S21" s="63" t="s">
        <v>307</v>
      </c>
      <c r="T21" s="64" t="s">
        <v>291</v>
      </c>
    </row>
    <row r="22" spans="1:20" ht="313.5">
      <c r="A22" s="55" t="s">
        <v>93</v>
      </c>
      <c r="B22" s="55" t="s">
        <v>35</v>
      </c>
      <c r="C22" s="56" t="s">
        <v>99</v>
      </c>
      <c r="D22" s="57" t="s">
        <v>100</v>
      </c>
      <c r="E22" s="55" t="s">
        <v>248</v>
      </c>
      <c r="F22" s="55" t="s">
        <v>97</v>
      </c>
      <c r="G22" s="55" t="s">
        <v>98</v>
      </c>
      <c r="H22" s="55" t="s">
        <v>101</v>
      </c>
      <c r="I22" s="56" t="s">
        <v>20</v>
      </c>
      <c r="J22" s="56" t="s">
        <v>21</v>
      </c>
      <c r="K22" s="56" t="s">
        <v>22</v>
      </c>
      <c r="L22" s="56" t="s">
        <v>23</v>
      </c>
      <c r="M22" s="59">
        <v>6</v>
      </c>
      <c r="N22" s="59">
        <v>6</v>
      </c>
      <c r="O22" s="60">
        <v>0.6</v>
      </c>
      <c r="P22" s="61">
        <f t="shared" si="1"/>
        <v>0.6</v>
      </c>
      <c r="Q22" s="11" t="str">
        <f t="shared" si="2"/>
        <v>MINIMO</v>
      </c>
      <c r="R22" s="62" t="s">
        <v>244</v>
      </c>
      <c r="S22" s="63" t="s">
        <v>293</v>
      </c>
      <c r="T22" s="64" t="s">
        <v>291</v>
      </c>
    </row>
    <row r="23" spans="1:20" ht="409.5">
      <c r="A23" s="55" t="s">
        <v>93</v>
      </c>
      <c r="B23" s="55" t="s">
        <v>35</v>
      </c>
      <c r="C23" s="56" t="s">
        <v>102</v>
      </c>
      <c r="D23" s="57" t="s">
        <v>103</v>
      </c>
      <c r="E23" s="55" t="s">
        <v>104</v>
      </c>
      <c r="F23" s="55" t="s">
        <v>97</v>
      </c>
      <c r="G23" s="55" t="s">
        <v>98</v>
      </c>
      <c r="H23" s="55" t="s">
        <v>101</v>
      </c>
      <c r="I23" s="56" t="s">
        <v>20</v>
      </c>
      <c r="J23" s="56" t="s">
        <v>21</v>
      </c>
      <c r="K23" s="56" t="s">
        <v>22</v>
      </c>
      <c r="L23" s="56" t="s">
        <v>23</v>
      </c>
      <c r="M23" s="59" t="s">
        <v>249</v>
      </c>
      <c r="N23" s="59" t="s">
        <v>249</v>
      </c>
      <c r="O23" s="60">
        <v>0.6</v>
      </c>
      <c r="P23" s="61">
        <f t="shared" si="1"/>
        <v>0.6</v>
      </c>
      <c r="Q23" s="11" t="str">
        <f t="shared" si="2"/>
        <v>MINIMO</v>
      </c>
      <c r="R23" s="62" t="s">
        <v>245</v>
      </c>
      <c r="S23" s="63" t="s">
        <v>307</v>
      </c>
      <c r="T23" s="64" t="s">
        <v>291</v>
      </c>
    </row>
    <row r="24" spans="1:20" ht="69" customHeight="1">
      <c r="A24" s="55" t="s">
        <v>93</v>
      </c>
      <c r="B24" s="55" t="s">
        <v>35</v>
      </c>
      <c r="C24" s="56" t="s">
        <v>105</v>
      </c>
      <c r="D24" s="57" t="s">
        <v>106</v>
      </c>
      <c r="E24" s="55" t="s">
        <v>107</v>
      </c>
      <c r="F24" s="55" t="s">
        <v>97</v>
      </c>
      <c r="G24" s="55" t="s">
        <v>98</v>
      </c>
      <c r="H24" s="55" t="s">
        <v>101</v>
      </c>
      <c r="I24" s="56" t="s">
        <v>20</v>
      </c>
      <c r="J24" s="56" t="s">
        <v>21</v>
      </c>
      <c r="K24" s="56" t="s">
        <v>22</v>
      </c>
      <c r="L24" s="56" t="s">
        <v>23</v>
      </c>
      <c r="M24" s="59" t="s">
        <v>249</v>
      </c>
      <c r="N24" s="59" t="s">
        <v>249</v>
      </c>
      <c r="O24" s="60">
        <v>1</v>
      </c>
      <c r="P24" s="61">
        <f t="shared" si="1"/>
        <v>1</v>
      </c>
      <c r="Q24" s="11" t="str">
        <f t="shared" si="2"/>
        <v>SATISFACTORIO</v>
      </c>
      <c r="R24" s="62" t="s">
        <v>250</v>
      </c>
      <c r="S24" s="63" t="s">
        <v>308</v>
      </c>
      <c r="T24" s="64" t="s">
        <v>291</v>
      </c>
    </row>
    <row r="25" spans="1:20" ht="149.25" customHeight="1">
      <c r="A25" s="65" t="s">
        <v>108</v>
      </c>
      <c r="B25" s="65" t="s">
        <v>35</v>
      </c>
      <c r="C25" s="65" t="s">
        <v>109</v>
      </c>
      <c r="D25" s="66" t="s">
        <v>110</v>
      </c>
      <c r="E25" s="65" t="s">
        <v>111</v>
      </c>
      <c r="F25" s="67">
        <v>4</v>
      </c>
      <c r="G25" s="65" t="s">
        <v>39</v>
      </c>
      <c r="H25" s="68">
        <v>1</v>
      </c>
      <c r="I25" s="65" t="s">
        <v>20</v>
      </c>
      <c r="J25" s="65" t="s">
        <v>21</v>
      </c>
      <c r="K25" s="65" t="s">
        <v>22</v>
      </c>
      <c r="L25" s="65" t="s">
        <v>23</v>
      </c>
      <c r="M25" s="69">
        <v>458</v>
      </c>
      <c r="N25" s="69">
        <v>458</v>
      </c>
      <c r="O25" s="70">
        <f t="shared" si="0"/>
        <v>1</v>
      </c>
      <c r="P25" s="159">
        <f t="shared" si="1"/>
        <v>1</v>
      </c>
      <c r="Q25" s="11" t="str">
        <f aca="true" t="shared" si="3" ref="Q25:Q35">IF(O25&gt;=95%,$L$6,IF(O25&gt;=70%,$K$6,IF(O25&gt;=50%,$J$6,IF(O25&lt;50%,$I$6,"ojo"))))</f>
        <v>SATISFACTORIO</v>
      </c>
      <c r="R25" s="71" t="s">
        <v>246</v>
      </c>
      <c r="S25" s="72" t="s">
        <v>309</v>
      </c>
      <c r="T25" s="73" t="s">
        <v>291</v>
      </c>
    </row>
    <row r="26" spans="1:20" ht="409.5">
      <c r="A26" s="65" t="s">
        <v>108</v>
      </c>
      <c r="B26" s="65" t="s">
        <v>35</v>
      </c>
      <c r="C26" s="65" t="s">
        <v>112</v>
      </c>
      <c r="D26" s="66" t="s">
        <v>113</v>
      </c>
      <c r="E26" s="65" t="s">
        <v>114</v>
      </c>
      <c r="F26" s="67">
        <v>1</v>
      </c>
      <c r="G26" s="65" t="s">
        <v>115</v>
      </c>
      <c r="H26" s="68">
        <v>1</v>
      </c>
      <c r="I26" s="65" t="s">
        <v>20</v>
      </c>
      <c r="J26" s="65" t="s">
        <v>21</v>
      </c>
      <c r="K26" s="65" t="s">
        <v>22</v>
      </c>
      <c r="L26" s="65" t="s">
        <v>23</v>
      </c>
      <c r="M26" s="69">
        <v>206</v>
      </c>
      <c r="N26" s="69">
        <v>206</v>
      </c>
      <c r="O26" s="70">
        <f t="shared" si="0"/>
        <v>1</v>
      </c>
      <c r="P26" s="74">
        <f t="shared" si="1"/>
        <v>1</v>
      </c>
      <c r="Q26" s="11" t="str">
        <f t="shared" si="3"/>
        <v>SATISFACTORIO</v>
      </c>
      <c r="R26" s="71" t="s">
        <v>251</v>
      </c>
      <c r="S26" s="73" t="s">
        <v>310</v>
      </c>
      <c r="T26" s="73" t="s">
        <v>291</v>
      </c>
    </row>
    <row r="27" spans="1:20" ht="201" customHeight="1">
      <c r="A27" s="65" t="s">
        <v>108</v>
      </c>
      <c r="B27" s="65" t="s">
        <v>76</v>
      </c>
      <c r="C27" s="65" t="s">
        <v>116</v>
      </c>
      <c r="D27" s="66" t="s">
        <v>117</v>
      </c>
      <c r="E27" s="65" t="s">
        <v>118</v>
      </c>
      <c r="F27" s="67" t="s">
        <v>57</v>
      </c>
      <c r="G27" s="65" t="s">
        <v>39</v>
      </c>
      <c r="H27" s="68">
        <v>1</v>
      </c>
      <c r="I27" s="65" t="s">
        <v>20</v>
      </c>
      <c r="J27" s="65" t="s">
        <v>21</v>
      </c>
      <c r="K27" s="65" t="s">
        <v>22</v>
      </c>
      <c r="L27" s="65" t="s">
        <v>23</v>
      </c>
      <c r="M27" s="69">
        <v>2</v>
      </c>
      <c r="N27" s="69">
        <v>2</v>
      </c>
      <c r="O27" s="70">
        <f t="shared" si="0"/>
        <v>1</v>
      </c>
      <c r="P27" s="74">
        <f t="shared" si="1"/>
        <v>1</v>
      </c>
      <c r="Q27" s="11" t="str">
        <f t="shared" si="3"/>
        <v>SATISFACTORIO</v>
      </c>
      <c r="R27" s="71" t="s">
        <v>252</v>
      </c>
      <c r="S27" s="72" t="s">
        <v>311</v>
      </c>
      <c r="T27" s="73" t="s">
        <v>291</v>
      </c>
    </row>
    <row r="28" spans="1:20" ht="313.5">
      <c r="A28" s="75" t="s">
        <v>119</v>
      </c>
      <c r="B28" s="75" t="s">
        <v>76</v>
      </c>
      <c r="C28" s="76" t="s">
        <v>120</v>
      </c>
      <c r="D28" s="77" t="s">
        <v>121</v>
      </c>
      <c r="E28" s="75" t="s">
        <v>122</v>
      </c>
      <c r="F28" s="78" t="s">
        <v>57</v>
      </c>
      <c r="G28" s="75" t="s">
        <v>115</v>
      </c>
      <c r="H28" s="79">
        <v>1</v>
      </c>
      <c r="I28" s="75" t="s">
        <v>20</v>
      </c>
      <c r="J28" s="75" t="s">
        <v>21</v>
      </c>
      <c r="K28" s="75" t="s">
        <v>22</v>
      </c>
      <c r="L28" s="75" t="s">
        <v>23</v>
      </c>
      <c r="M28" s="80">
        <v>66</v>
      </c>
      <c r="N28" s="80">
        <v>69</v>
      </c>
      <c r="O28" s="81">
        <f t="shared" si="0"/>
        <v>0.9565217391304348</v>
      </c>
      <c r="P28" s="82">
        <f t="shared" si="1"/>
        <v>0.9565217391304348</v>
      </c>
      <c r="Q28" s="11" t="str">
        <f t="shared" si="3"/>
        <v>SATISFACTORIO</v>
      </c>
      <c r="R28" s="83" t="s">
        <v>260</v>
      </c>
      <c r="S28" s="83" t="s">
        <v>312</v>
      </c>
      <c r="T28" s="84" t="s">
        <v>291</v>
      </c>
    </row>
    <row r="29" spans="1:20" ht="132">
      <c r="A29" s="75" t="s">
        <v>119</v>
      </c>
      <c r="B29" s="75" t="s">
        <v>76</v>
      </c>
      <c r="C29" s="76" t="s">
        <v>123</v>
      </c>
      <c r="D29" s="77" t="s">
        <v>124</v>
      </c>
      <c r="E29" s="75" t="s">
        <v>125</v>
      </c>
      <c r="F29" s="78" t="s">
        <v>57</v>
      </c>
      <c r="G29" s="75" t="s">
        <v>115</v>
      </c>
      <c r="H29" s="79">
        <v>1</v>
      </c>
      <c r="I29" s="75" t="s">
        <v>20</v>
      </c>
      <c r="J29" s="75" t="s">
        <v>21</v>
      </c>
      <c r="K29" s="75" t="s">
        <v>22</v>
      </c>
      <c r="L29" s="75" t="s">
        <v>23</v>
      </c>
      <c r="M29" s="80" t="s">
        <v>249</v>
      </c>
      <c r="N29" s="80" t="s">
        <v>249</v>
      </c>
      <c r="O29" s="81" t="e">
        <f t="shared" si="0"/>
        <v>#VALUE!</v>
      </c>
      <c r="P29" s="82" t="e">
        <f t="shared" si="1"/>
        <v>#VALUE!</v>
      </c>
      <c r="Q29" s="11" t="e">
        <f t="shared" si="3"/>
        <v>#VALUE!</v>
      </c>
      <c r="R29" s="83" t="s">
        <v>253</v>
      </c>
      <c r="S29" s="83" t="s">
        <v>253</v>
      </c>
      <c r="T29" s="84" t="s">
        <v>291</v>
      </c>
    </row>
    <row r="30" spans="1:20" ht="123.75" customHeight="1">
      <c r="A30" s="75" t="s">
        <v>119</v>
      </c>
      <c r="B30" s="75" t="s">
        <v>126</v>
      </c>
      <c r="C30" s="76" t="s">
        <v>127</v>
      </c>
      <c r="D30" s="77" t="s">
        <v>128</v>
      </c>
      <c r="E30" s="75" t="s">
        <v>129</v>
      </c>
      <c r="F30" s="78" t="s">
        <v>57</v>
      </c>
      <c r="G30" s="75" t="s">
        <v>39</v>
      </c>
      <c r="H30" s="79">
        <v>1</v>
      </c>
      <c r="I30" s="75" t="s">
        <v>20</v>
      </c>
      <c r="J30" s="75" t="s">
        <v>21</v>
      </c>
      <c r="K30" s="75" t="s">
        <v>22</v>
      </c>
      <c r="L30" s="75" t="s">
        <v>23</v>
      </c>
      <c r="M30" s="80">
        <v>3</v>
      </c>
      <c r="N30" s="80">
        <v>3</v>
      </c>
      <c r="O30" s="81">
        <f t="shared" si="0"/>
        <v>1</v>
      </c>
      <c r="P30" s="82">
        <f t="shared" si="1"/>
        <v>1</v>
      </c>
      <c r="Q30" s="11" t="str">
        <f t="shared" si="3"/>
        <v>SATISFACTORIO</v>
      </c>
      <c r="R30" s="83" t="s">
        <v>261</v>
      </c>
      <c r="S30" s="83" t="s">
        <v>313</v>
      </c>
      <c r="T30" s="84" t="s">
        <v>291</v>
      </c>
    </row>
    <row r="31" spans="1:20" ht="168.75" customHeight="1">
      <c r="A31" s="75" t="s">
        <v>119</v>
      </c>
      <c r="B31" s="75" t="s">
        <v>76</v>
      </c>
      <c r="C31" s="76" t="s">
        <v>130</v>
      </c>
      <c r="D31" s="77" t="s">
        <v>131</v>
      </c>
      <c r="E31" s="75" t="s">
        <v>132</v>
      </c>
      <c r="F31" s="78" t="s">
        <v>57</v>
      </c>
      <c r="G31" s="75" t="s">
        <v>39</v>
      </c>
      <c r="H31" s="79">
        <v>1</v>
      </c>
      <c r="I31" s="75" t="s">
        <v>20</v>
      </c>
      <c r="J31" s="75" t="s">
        <v>21</v>
      </c>
      <c r="K31" s="75" t="s">
        <v>22</v>
      </c>
      <c r="L31" s="75" t="s">
        <v>23</v>
      </c>
      <c r="M31" s="80">
        <v>7</v>
      </c>
      <c r="N31" s="80">
        <v>8</v>
      </c>
      <c r="O31" s="81">
        <f t="shared" si="0"/>
        <v>0.875</v>
      </c>
      <c r="P31" s="82">
        <f t="shared" si="1"/>
        <v>0.875</v>
      </c>
      <c r="Q31" s="11" t="str">
        <f t="shared" si="3"/>
        <v>ACEPTABLE</v>
      </c>
      <c r="R31" s="83" t="s">
        <v>280</v>
      </c>
      <c r="S31" s="83" t="s">
        <v>314</v>
      </c>
      <c r="T31" s="84" t="s">
        <v>291</v>
      </c>
    </row>
    <row r="32" spans="1:20" ht="330">
      <c r="A32" s="75" t="s">
        <v>119</v>
      </c>
      <c r="B32" s="75" t="s">
        <v>50</v>
      </c>
      <c r="C32" s="76" t="s">
        <v>133</v>
      </c>
      <c r="D32" s="77" t="s">
        <v>134</v>
      </c>
      <c r="E32" s="75" t="s">
        <v>135</v>
      </c>
      <c r="F32" s="78" t="s">
        <v>57</v>
      </c>
      <c r="G32" s="75" t="s">
        <v>39</v>
      </c>
      <c r="H32" s="79">
        <v>1</v>
      </c>
      <c r="I32" s="75" t="s">
        <v>20</v>
      </c>
      <c r="J32" s="75" t="s">
        <v>21</v>
      </c>
      <c r="K32" s="75" t="s">
        <v>22</v>
      </c>
      <c r="L32" s="75" t="s">
        <v>23</v>
      </c>
      <c r="M32" s="80">
        <v>154</v>
      </c>
      <c r="N32" s="80">
        <v>154</v>
      </c>
      <c r="O32" s="81">
        <f t="shared" si="0"/>
        <v>1</v>
      </c>
      <c r="P32" s="82">
        <f t="shared" si="1"/>
        <v>1</v>
      </c>
      <c r="Q32" s="11" t="str">
        <f t="shared" si="3"/>
        <v>SATISFACTORIO</v>
      </c>
      <c r="R32" s="83" t="s">
        <v>254</v>
      </c>
      <c r="S32" s="83" t="s">
        <v>315</v>
      </c>
      <c r="T32" s="84" t="s">
        <v>291</v>
      </c>
    </row>
    <row r="33" spans="1:20" ht="87" customHeight="1">
      <c r="A33" s="75" t="s">
        <v>119</v>
      </c>
      <c r="B33" s="75" t="s">
        <v>50</v>
      </c>
      <c r="C33" s="76" t="s">
        <v>136</v>
      </c>
      <c r="D33" s="77" t="s">
        <v>137</v>
      </c>
      <c r="E33" s="75" t="s">
        <v>138</v>
      </c>
      <c r="F33" s="78" t="s">
        <v>57</v>
      </c>
      <c r="G33" s="75" t="s">
        <v>98</v>
      </c>
      <c r="H33" s="79">
        <v>1</v>
      </c>
      <c r="I33" s="75" t="s">
        <v>20</v>
      </c>
      <c r="J33" s="75" t="s">
        <v>21</v>
      </c>
      <c r="K33" s="75" t="s">
        <v>22</v>
      </c>
      <c r="L33" s="75" t="s">
        <v>23</v>
      </c>
      <c r="M33" s="80">
        <v>13</v>
      </c>
      <c r="N33" s="80">
        <v>13</v>
      </c>
      <c r="O33" s="81">
        <f t="shared" si="0"/>
        <v>1</v>
      </c>
      <c r="P33" s="82">
        <f t="shared" si="1"/>
        <v>1</v>
      </c>
      <c r="Q33" s="11" t="str">
        <f t="shared" si="3"/>
        <v>SATISFACTORIO</v>
      </c>
      <c r="R33" s="83" t="s">
        <v>255</v>
      </c>
      <c r="S33" s="83" t="s">
        <v>316</v>
      </c>
      <c r="T33" s="84" t="s">
        <v>291</v>
      </c>
    </row>
    <row r="34" spans="1:20" ht="280.5">
      <c r="A34" s="75" t="s">
        <v>119</v>
      </c>
      <c r="B34" s="75" t="s">
        <v>35</v>
      </c>
      <c r="C34" s="76" t="s">
        <v>139</v>
      </c>
      <c r="D34" s="77" t="s">
        <v>140</v>
      </c>
      <c r="E34" s="75" t="s">
        <v>141</v>
      </c>
      <c r="F34" s="78" t="s">
        <v>57</v>
      </c>
      <c r="G34" s="75" t="s">
        <v>39</v>
      </c>
      <c r="H34" s="79">
        <v>1</v>
      </c>
      <c r="I34" s="75" t="s">
        <v>20</v>
      </c>
      <c r="J34" s="75" t="s">
        <v>21</v>
      </c>
      <c r="K34" s="75" t="s">
        <v>22</v>
      </c>
      <c r="L34" s="75" t="s">
        <v>23</v>
      </c>
      <c r="M34" s="80">
        <v>3</v>
      </c>
      <c r="N34" s="80">
        <v>3</v>
      </c>
      <c r="O34" s="81">
        <f t="shared" si="0"/>
        <v>1</v>
      </c>
      <c r="P34" s="82">
        <f t="shared" si="1"/>
        <v>1</v>
      </c>
      <c r="Q34" s="11" t="str">
        <f t="shared" si="3"/>
        <v>SATISFACTORIO</v>
      </c>
      <c r="R34" s="83" t="s">
        <v>256</v>
      </c>
      <c r="S34" s="83" t="s">
        <v>317</v>
      </c>
      <c r="T34" s="84" t="s">
        <v>291</v>
      </c>
    </row>
    <row r="35" spans="1:20" ht="138.75" customHeight="1">
      <c r="A35" s="75" t="s">
        <v>119</v>
      </c>
      <c r="B35" s="75" t="s">
        <v>35</v>
      </c>
      <c r="C35" s="76" t="s">
        <v>142</v>
      </c>
      <c r="D35" s="77" t="s">
        <v>143</v>
      </c>
      <c r="E35" s="75" t="s">
        <v>144</v>
      </c>
      <c r="F35" s="78" t="s">
        <v>57</v>
      </c>
      <c r="G35" s="75" t="s">
        <v>39</v>
      </c>
      <c r="H35" s="79">
        <v>1</v>
      </c>
      <c r="I35" s="75" t="s">
        <v>20</v>
      </c>
      <c r="J35" s="75" t="s">
        <v>21</v>
      </c>
      <c r="K35" s="75" t="s">
        <v>22</v>
      </c>
      <c r="L35" s="75" t="s">
        <v>23</v>
      </c>
      <c r="M35" s="80">
        <v>5</v>
      </c>
      <c r="N35" s="80">
        <v>5</v>
      </c>
      <c r="O35" s="81">
        <f t="shared" si="0"/>
        <v>1</v>
      </c>
      <c r="P35" s="82">
        <f t="shared" si="1"/>
        <v>1</v>
      </c>
      <c r="Q35" s="11" t="str">
        <f t="shared" si="3"/>
        <v>SATISFACTORIO</v>
      </c>
      <c r="R35" s="83" t="s">
        <v>281</v>
      </c>
      <c r="S35" s="83" t="s">
        <v>318</v>
      </c>
      <c r="T35" s="84" t="s">
        <v>291</v>
      </c>
    </row>
    <row r="36" spans="1:20" ht="151.5" customHeight="1">
      <c r="A36" s="75" t="s">
        <v>119</v>
      </c>
      <c r="B36" s="75" t="s">
        <v>76</v>
      </c>
      <c r="C36" s="76" t="s">
        <v>145</v>
      </c>
      <c r="D36" s="77" t="s">
        <v>146</v>
      </c>
      <c r="E36" s="75" t="s">
        <v>147</v>
      </c>
      <c r="F36" s="78" t="s">
        <v>57</v>
      </c>
      <c r="G36" s="75" t="s">
        <v>115</v>
      </c>
      <c r="H36" s="79">
        <v>0.87</v>
      </c>
      <c r="I36" s="75" t="s">
        <v>148</v>
      </c>
      <c r="J36" s="75" t="s">
        <v>149</v>
      </c>
      <c r="K36" s="75" t="s">
        <v>150</v>
      </c>
      <c r="L36" s="75" t="s">
        <v>151</v>
      </c>
      <c r="M36" s="80">
        <v>66</v>
      </c>
      <c r="N36" s="80">
        <v>69</v>
      </c>
      <c r="O36" s="81">
        <f t="shared" si="0"/>
        <v>0.9565217391304348</v>
      </c>
      <c r="P36" s="82">
        <f t="shared" si="1"/>
        <v>1.0994502748625687</v>
      </c>
      <c r="Q36" s="11" t="str">
        <f t="shared" si="2"/>
        <v>SATISFACTORIO</v>
      </c>
      <c r="R36" s="83" t="s">
        <v>257</v>
      </c>
      <c r="S36" s="83" t="s">
        <v>319</v>
      </c>
      <c r="T36" s="84" t="s">
        <v>291</v>
      </c>
    </row>
    <row r="37" spans="1:20" ht="172.5" customHeight="1">
      <c r="A37" s="75" t="s">
        <v>119</v>
      </c>
      <c r="B37" s="75" t="s">
        <v>35</v>
      </c>
      <c r="C37" s="76" t="s">
        <v>152</v>
      </c>
      <c r="D37" s="77" t="s">
        <v>153</v>
      </c>
      <c r="E37" s="75" t="s">
        <v>154</v>
      </c>
      <c r="F37" s="78" t="s">
        <v>57</v>
      </c>
      <c r="G37" s="75" t="s">
        <v>115</v>
      </c>
      <c r="H37" s="79">
        <v>1</v>
      </c>
      <c r="I37" s="75" t="s">
        <v>20</v>
      </c>
      <c r="J37" s="75" t="s">
        <v>21</v>
      </c>
      <c r="K37" s="75" t="s">
        <v>22</v>
      </c>
      <c r="L37" s="75" t="s">
        <v>23</v>
      </c>
      <c r="M37" s="80">
        <v>10</v>
      </c>
      <c r="N37" s="80">
        <v>10</v>
      </c>
      <c r="O37" s="81">
        <f t="shared" si="0"/>
        <v>1</v>
      </c>
      <c r="P37" s="82">
        <f t="shared" si="1"/>
        <v>1</v>
      </c>
      <c r="Q37" s="11" t="str">
        <f>IF(O37&gt;=95%,$L$6,IF(O37&gt;=70%,$K$6,IF(O37&gt;=50%,$J$6,IF(O37&lt;50%,$I$6,"ojo"))))</f>
        <v>SATISFACTORIO</v>
      </c>
      <c r="R37" s="83" t="s">
        <v>258</v>
      </c>
      <c r="S37" s="83" t="s">
        <v>320</v>
      </c>
      <c r="T37" s="84" t="s">
        <v>291</v>
      </c>
    </row>
    <row r="38" spans="1:20" ht="154.5" customHeight="1">
      <c r="A38" s="75" t="s">
        <v>119</v>
      </c>
      <c r="B38" s="75" t="s">
        <v>35</v>
      </c>
      <c r="C38" s="76" t="s">
        <v>155</v>
      </c>
      <c r="D38" s="77" t="s">
        <v>156</v>
      </c>
      <c r="E38" s="75" t="s">
        <v>157</v>
      </c>
      <c r="F38" s="78" t="s">
        <v>57</v>
      </c>
      <c r="G38" s="75" t="s">
        <v>39</v>
      </c>
      <c r="H38" s="79">
        <v>1</v>
      </c>
      <c r="I38" s="75" t="s">
        <v>20</v>
      </c>
      <c r="J38" s="75" t="s">
        <v>21</v>
      </c>
      <c r="K38" s="75" t="s">
        <v>22</v>
      </c>
      <c r="L38" s="75" t="s">
        <v>23</v>
      </c>
      <c r="M38" s="80">
        <v>3</v>
      </c>
      <c r="N38" s="80">
        <v>3</v>
      </c>
      <c r="O38" s="81">
        <f t="shared" si="0"/>
        <v>1</v>
      </c>
      <c r="P38" s="82">
        <f t="shared" si="1"/>
        <v>1</v>
      </c>
      <c r="Q38" s="11" t="str">
        <f>IF(O38&gt;=95%,$L$6,IF(O38&gt;=70%,$K$6,IF(O38&gt;=50%,$J$6,IF(O38&lt;50%,$I$6,"ojo"))))</f>
        <v>SATISFACTORIO</v>
      </c>
      <c r="R38" s="83" t="s">
        <v>259</v>
      </c>
      <c r="S38" s="83" t="s">
        <v>321</v>
      </c>
      <c r="T38" s="84" t="s">
        <v>291</v>
      </c>
    </row>
    <row r="39" spans="1:20" ht="87" customHeight="1">
      <c r="A39" s="85" t="s">
        <v>158</v>
      </c>
      <c r="B39" s="85" t="s">
        <v>76</v>
      </c>
      <c r="C39" s="85" t="s">
        <v>159</v>
      </c>
      <c r="D39" s="86" t="s">
        <v>160</v>
      </c>
      <c r="E39" s="85" t="s">
        <v>161</v>
      </c>
      <c r="F39" s="87" t="s">
        <v>57</v>
      </c>
      <c r="G39" s="85" t="s">
        <v>39</v>
      </c>
      <c r="H39" s="88">
        <v>1</v>
      </c>
      <c r="I39" s="85" t="s">
        <v>20</v>
      </c>
      <c r="J39" s="85" t="s">
        <v>21</v>
      </c>
      <c r="K39" s="85" t="s">
        <v>22</v>
      </c>
      <c r="L39" s="85" t="s">
        <v>23</v>
      </c>
      <c r="M39" s="89">
        <v>11</v>
      </c>
      <c r="N39" s="89">
        <v>11</v>
      </c>
      <c r="O39" s="90">
        <f t="shared" si="0"/>
        <v>1</v>
      </c>
      <c r="P39" s="91">
        <f t="shared" si="1"/>
        <v>1</v>
      </c>
      <c r="Q39" s="11" t="str">
        <f t="shared" si="2"/>
        <v>SATISFACTORIO</v>
      </c>
      <c r="R39" s="94" t="s">
        <v>275</v>
      </c>
      <c r="S39" s="92" t="s">
        <v>322</v>
      </c>
      <c r="T39" s="93" t="s">
        <v>291</v>
      </c>
    </row>
    <row r="40" spans="1:20" ht="73.5" customHeight="1">
      <c r="A40" s="85" t="s">
        <v>162</v>
      </c>
      <c r="B40" s="85" t="s">
        <v>35</v>
      </c>
      <c r="C40" s="85" t="s">
        <v>163</v>
      </c>
      <c r="D40" s="86" t="s">
        <v>164</v>
      </c>
      <c r="E40" s="85" t="s">
        <v>165</v>
      </c>
      <c r="F40" s="87" t="s">
        <v>57</v>
      </c>
      <c r="G40" s="85" t="s">
        <v>39</v>
      </c>
      <c r="H40" s="88">
        <v>1</v>
      </c>
      <c r="I40" s="85" t="s">
        <v>20</v>
      </c>
      <c r="J40" s="85" t="s">
        <v>21</v>
      </c>
      <c r="K40" s="85" t="s">
        <v>22</v>
      </c>
      <c r="L40" s="85" t="s">
        <v>23</v>
      </c>
      <c r="M40" s="89">
        <v>10582</v>
      </c>
      <c r="N40" s="89">
        <v>10582</v>
      </c>
      <c r="O40" s="90">
        <f t="shared" si="0"/>
        <v>1</v>
      </c>
      <c r="P40" s="91">
        <f t="shared" si="1"/>
        <v>1</v>
      </c>
      <c r="Q40" s="11" t="str">
        <f t="shared" si="2"/>
        <v>SATISFACTORIO</v>
      </c>
      <c r="R40" s="94" t="s">
        <v>263</v>
      </c>
      <c r="S40" s="92" t="s">
        <v>323</v>
      </c>
      <c r="T40" s="93" t="s">
        <v>291</v>
      </c>
    </row>
    <row r="41" spans="1:20" ht="105" customHeight="1">
      <c r="A41" s="85" t="s">
        <v>166</v>
      </c>
      <c r="B41" s="85" t="s">
        <v>35</v>
      </c>
      <c r="C41" s="85" t="s">
        <v>167</v>
      </c>
      <c r="D41" s="86" t="s">
        <v>168</v>
      </c>
      <c r="E41" s="85" t="s">
        <v>169</v>
      </c>
      <c r="F41" s="87">
        <v>230</v>
      </c>
      <c r="G41" s="85" t="s">
        <v>39</v>
      </c>
      <c r="H41" s="88">
        <v>1</v>
      </c>
      <c r="I41" s="85" t="s">
        <v>20</v>
      </c>
      <c r="J41" s="85" t="s">
        <v>21</v>
      </c>
      <c r="K41" s="85" t="s">
        <v>22</v>
      </c>
      <c r="L41" s="85" t="s">
        <v>23</v>
      </c>
      <c r="M41" s="89">
        <v>219</v>
      </c>
      <c r="N41" s="89">
        <v>230</v>
      </c>
      <c r="O41" s="90">
        <f t="shared" si="0"/>
        <v>0.9521739130434783</v>
      </c>
      <c r="P41" s="91">
        <f t="shared" si="1"/>
        <v>0.9521739130434783</v>
      </c>
      <c r="Q41" s="11" t="str">
        <f t="shared" si="2"/>
        <v>SATISFACTORIO</v>
      </c>
      <c r="R41" s="94" t="s">
        <v>276</v>
      </c>
      <c r="S41" s="92" t="s">
        <v>324</v>
      </c>
      <c r="T41" s="93" t="s">
        <v>291</v>
      </c>
    </row>
    <row r="42" spans="1:20" ht="210.75" customHeight="1">
      <c r="A42" s="95" t="s">
        <v>170</v>
      </c>
      <c r="B42" s="95" t="s">
        <v>76</v>
      </c>
      <c r="C42" s="95" t="s">
        <v>171</v>
      </c>
      <c r="D42" s="96" t="s">
        <v>172</v>
      </c>
      <c r="E42" s="95" t="s">
        <v>173</v>
      </c>
      <c r="F42" s="97" t="s">
        <v>57</v>
      </c>
      <c r="G42" s="95" t="s">
        <v>39</v>
      </c>
      <c r="H42" s="98">
        <v>1</v>
      </c>
      <c r="I42" s="95" t="s">
        <v>20</v>
      </c>
      <c r="J42" s="95" t="s">
        <v>21</v>
      </c>
      <c r="K42" s="95" t="s">
        <v>22</v>
      </c>
      <c r="L42" s="95" t="s">
        <v>23</v>
      </c>
      <c r="M42" s="99">
        <v>519</v>
      </c>
      <c r="N42" s="99">
        <v>519</v>
      </c>
      <c r="O42" s="100">
        <f t="shared" si="0"/>
        <v>1</v>
      </c>
      <c r="P42" s="101">
        <f t="shared" si="1"/>
        <v>1</v>
      </c>
      <c r="Q42" s="11" t="str">
        <f t="shared" si="2"/>
        <v>SATISFACTORIO</v>
      </c>
      <c r="R42" s="102" t="s">
        <v>286</v>
      </c>
      <c r="S42" s="102" t="s">
        <v>325</v>
      </c>
      <c r="T42" s="103" t="s">
        <v>291</v>
      </c>
    </row>
    <row r="43" spans="1:20" ht="102" customHeight="1">
      <c r="A43" s="95" t="s">
        <v>170</v>
      </c>
      <c r="B43" s="95" t="s">
        <v>35</v>
      </c>
      <c r="C43" s="95" t="s">
        <v>174</v>
      </c>
      <c r="D43" s="96" t="s">
        <v>175</v>
      </c>
      <c r="E43" s="95" t="s">
        <v>176</v>
      </c>
      <c r="F43" s="97" t="s">
        <v>57</v>
      </c>
      <c r="G43" s="95" t="s">
        <v>39</v>
      </c>
      <c r="H43" s="98">
        <v>1</v>
      </c>
      <c r="I43" s="95" t="s">
        <v>20</v>
      </c>
      <c r="J43" s="95" t="s">
        <v>21</v>
      </c>
      <c r="K43" s="95" t="s">
        <v>22</v>
      </c>
      <c r="L43" s="95" t="s">
        <v>23</v>
      </c>
      <c r="M43" s="99" t="s">
        <v>249</v>
      </c>
      <c r="N43" s="99" t="s">
        <v>249</v>
      </c>
      <c r="O43" s="100" t="e">
        <f t="shared" si="0"/>
        <v>#VALUE!</v>
      </c>
      <c r="P43" s="101" t="e">
        <f t="shared" si="1"/>
        <v>#VALUE!</v>
      </c>
      <c r="Q43" s="11" t="e">
        <f t="shared" si="2"/>
        <v>#VALUE!</v>
      </c>
      <c r="R43" s="102" t="s">
        <v>290</v>
      </c>
      <c r="S43" s="103" t="s">
        <v>326</v>
      </c>
      <c r="T43" s="103" t="s">
        <v>291</v>
      </c>
    </row>
    <row r="44" spans="1:20" ht="121.5" customHeight="1">
      <c r="A44" s="95" t="s">
        <v>170</v>
      </c>
      <c r="B44" s="95" t="s">
        <v>35</v>
      </c>
      <c r="C44" s="95" t="s">
        <v>177</v>
      </c>
      <c r="D44" s="96" t="s">
        <v>178</v>
      </c>
      <c r="E44" s="95" t="s">
        <v>179</v>
      </c>
      <c r="F44" s="97" t="s">
        <v>57</v>
      </c>
      <c r="G44" s="95" t="s">
        <v>39</v>
      </c>
      <c r="H44" s="98">
        <v>1</v>
      </c>
      <c r="I44" s="95" t="s">
        <v>20</v>
      </c>
      <c r="J44" s="95" t="s">
        <v>21</v>
      </c>
      <c r="K44" s="95" t="s">
        <v>22</v>
      </c>
      <c r="L44" s="95" t="s">
        <v>23</v>
      </c>
      <c r="M44" s="99" t="s">
        <v>249</v>
      </c>
      <c r="N44" s="99" t="s">
        <v>249</v>
      </c>
      <c r="O44" s="100" t="e">
        <f t="shared" si="0"/>
        <v>#VALUE!</v>
      </c>
      <c r="P44" s="101" t="e">
        <f t="shared" si="1"/>
        <v>#VALUE!</v>
      </c>
      <c r="Q44" s="11" t="e">
        <f t="shared" si="2"/>
        <v>#VALUE!</v>
      </c>
      <c r="R44" s="102" t="s">
        <v>287</v>
      </c>
      <c r="S44" s="103" t="s">
        <v>326</v>
      </c>
      <c r="T44" s="103" t="s">
        <v>291</v>
      </c>
    </row>
    <row r="45" spans="1:20" ht="182.25" customHeight="1">
      <c r="A45" s="95" t="s">
        <v>170</v>
      </c>
      <c r="B45" s="95" t="s">
        <v>76</v>
      </c>
      <c r="C45" s="95" t="s">
        <v>180</v>
      </c>
      <c r="D45" s="96" t="s">
        <v>181</v>
      </c>
      <c r="E45" s="95" t="s">
        <v>182</v>
      </c>
      <c r="F45" s="97" t="s">
        <v>57</v>
      </c>
      <c r="G45" s="95" t="s">
        <v>39</v>
      </c>
      <c r="H45" s="98">
        <v>1</v>
      </c>
      <c r="I45" s="95" t="s">
        <v>20</v>
      </c>
      <c r="J45" s="95" t="s">
        <v>21</v>
      </c>
      <c r="K45" s="95" t="s">
        <v>22</v>
      </c>
      <c r="L45" s="95" t="s">
        <v>23</v>
      </c>
      <c r="M45" s="99">
        <v>45</v>
      </c>
      <c r="N45" s="99">
        <v>45</v>
      </c>
      <c r="O45" s="100">
        <f t="shared" si="0"/>
        <v>1</v>
      </c>
      <c r="P45" s="101">
        <f t="shared" si="1"/>
        <v>1</v>
      </c>
      <c r="Q45" s="11" t="str">
        <f t="shared" si="2"/>
        <v>SATISFACTORIO</v>
      </c>
      <c r="R45" s="161" t="s">
        <v>288</v>
      </c>
      <c r="S45" s="102" t="s">
        <v>327</v>
      </c>
      <c r="T45" s="103" t="s">
        <v>291</v>
      </c>
    </row>
    <row r="46" spans="1:20" ht="112.5" customHeight="1">
      <c r="A46" s="95" t="s">
        <v>170</v>
      </c>
      <c r="B46" s="95" t="s">
        <v>35</v>
      </c>
      <c r="C46" s="95" t="s">
        <v>183</v>
      </c>
      <c r="D46" s="96" t="s">
        <v>184</v>
      </c>
      <c r="E46" s="95" t="s">
        <v>185</v>
      </c>
      <c r="F46" s="97" t="s">
        <v>57</v>
      </c>
      <c r="G46" s="95" t="s">
        <v>39</v>
      </c>
      <c r="H46" s="98">
        <v>1</v>
      </c>
      <c r="I46" s="95" t="s">
        <v>20</v>
      </c>
      <c r="J46" s="95" t="s">
        <v>21</v>
      </c>
      <c r="K46" s="95" t="s">
        <v>22</v>
      </c>
      <c r="L46" s="95" t="s">
        <v>23</v>
      </c>
      <c r="M46" s="99">
        <f>38+27+23+42+41+28</f>
        <v>199</v>
      </c>
      <c r="N46" s="99">
        <v>199</v>
      </c>
      <c r="O46" s="100">
        <f t="shared" si="0"/>
        <v>1</v>
      </c>
      <c r="P46" s="101">
        <f t="shared" si="1"/>
        <v>1</v>
      </c>
      <c r="Q46" s="11" t="str">
        <f t="shared" si="2"/>
        <v>SATISFACTORIO</v>
      </c>
      <c r="R46" s="161" t="s">
        <v>289</v>
      </c>
      <c r="S46" s="102"/>
      <c r="T46" s="103" t="s">
        <v>291</v>
      </c>
    </row>
    <row r="47" spans="1:20" ht="207.75" customHeight="1">
      <c r="A47" s="104" t="s">
        <v>186</v>
      </c>
      <c r="B47" s="104" t="s">
        <v>35</v>
      </c>
      <c r="C47" s="104" t="s">
        <v>187</v>
      </c>
      <c r="D47" s="105" t="s">
        <v>189</v>
      </c>
      <c r="E47" s="104" t="s">
        <v>190</v>
      </c>
      <c r="F47" s="104">
        <v>3</v>
      </c>
      <c r="G47" s="104" t="s">
        <v>39</v>
      </c>
      <c r="H47" s="106">
        <v>1</v>
      </c>
      <c r="I47" s="104" t="s">
        <v>20</v>
      </c>
      <c r="J47" s="104" t="s">
        <v>21</v>
      </c>
      <c r="K47" s="104" t="s">
        <v>22</v>
      </c>
      <c r="L47" s="104" t="s">
        <v>23</v>
      </c>
      <c r="M47" s="107">
        <v>326</v>
      </c>
      <c r="N47" s="107">
        <v>326</v>
      </c>
      <c r="O47" s="108">
        <f t="shared" si="0"/>
        <v>1</v>
      </c>
      <c r="P47" s="109">
        <f t="shared" si="1"/>
        <v>1</v>
      </c>
      <c r="Q47" s="11" t="str">
        <f t="shared" si="2"/>
        <v>SATISFACTORIO</v>
      </c>
      <c r="R47" s="112" t="s">
        <v>282</v>
      </c>
      <c r="S47" s="112" t="s">
        <v>328</v>
      </c>
      <c r="T47" s="111" t="s">
        <v>291</v>
      </c>
    </row>
    <row r="48" spans="1:20" ht="173.25" customHeight="1">
      <c r="A48" s="104" t="s">
        <v>186</v>
      </c>
      <c r="B48" s="104" t="s">
        <v>35</v>
      </c>
      <c r="C48" s="104" t="s">
        <v>188</v>
      </c>
      <c r="D48" s="105" t="s">
        <v>192</v>
      </c>
      <c r="E48" s="104" t="s">
        <v>193</v>
      </c>
      <c r="F48" s="113" t="s">
        <v>57</v>
      </c>
      <c r="G48" s="104" t="s">
        <v>39</v>
      </c>
      <c r="H48" s="106">
        <v>1</v>
      </c>
      <c r="I48" s="104" t="s">
        <v>20</v>
      </c>
      <c r="J48" s="104" t="s">
        <v>21</v>
      </c>
      <c r="K48" s="104" t="s">
        <v>22</v>
      </c>
      <c r="L48" s="104" t="s">
        <v>23</v>
      </c>
      <c r="M48" s="107">
        <v>180</v>
      </c>
      <c r="N48" s="107">
        <v>180</v>
      </c>
      <c r="O48" s="108">
        <f t="shared" si="0"/>
        <v>1</v>
      </c>
      <c r="P48" s="109">
        <f t="shared" si="1"/>
        <v>1</v>
      </c>
      <c r="Q48" s="11" t="str">
        <f t="shared" si="2"/>
        <v>SATISFACTORIO</v>
      </c>
      <c r="R48" s="110" t="s">
        <v>243</v>
      </c>
      <c r="S48" s="110" t="s">
        <v>335</v>
      </c>
      <c r="T48" s="111" t="s">
        <v>291</v>
      </c>
    </row>
    <row r="49" spans="1:20" ht="120" customHeight="1">
      <c r="A49" s="104" t="s">
        <v>186</v>
      </c>
      <c r="B49" s="104" t="s">
        <v>35</v>
      </c>
      <c r="C49" s="104" t="s">
        <v>191</v>
      </c>
      <c r="D49" s="105" t="s">
        <v>194</v>
      </c>
      <c r="E49" s="104" t="s">
        <v>195</v>
      </c>
      <c r="F49" s="113" t="s">
        <v>57</v>
      </c>
      <c r="G49" s="104" t="s">
        <v>39</v>
      </c>
      <c r="H49" s="106">
        <v>1</v>
      </c>
      <c r="I49" s="104" t="s">
        <v>20</v>
      </c>
      <c r="J49" s="104" t="s">
        <v>21</v>
      </c>
      <c r="K49" s="104" t="s">
        <v>22</v>
      </c>
      <c r="L49" s="104" t="s">
        <v>23</v>
      </c>
      <c r="M49" s="107">
        <v>62</v>
      </c>
      <c r="N49" s="107">
        <v>62</v>
      </c>
      <c r="O49" s="108">
        <f t="shared" si="0"/>
        <v>1</v>
      </c>
      <c r="P49" s="109">
        <f t="shared" si="1"/>
        <v>1</v>
      </c>
      <c r="Q49" s="11" t="str">
        <f t="shared" si="2"/>
        <v>SATISFACTORIO</v>
      </c>
      <c r="R49" s="110" t="s">
        <v>283</v>
      </c>
      <c r="S49" s="110" t="s">
        <v>336</v>
      </c>
      <c r="T49" s="111" t="s">
        <v>291</v>
      </c>
    </row>
    <row r="50" spans="1:20" ht="363">
      <c r="A50" s="114" t="s">
        <v>196</v>
      </c>
      <c r="B50" s="114" t="s">
        <v>35</v>
      </c>
      <c r="C50" s="114" t="s">
        <v>197</v>
      </c>
      <c r="D50" s="115" t="s">
        <v>198</v>
      </c>
      <c r="E50" s="114" t="s">
        <v>199</v>
      </c>
      <c r="F50" s="116" t="s">
        <v>57</v>
      </c>
      <c r="G50" s="114" t="s">
        <v>39</v>
      </c>
      <c r="H50" s="117">
        <v>1</v>
      </c>
      <c r="I50" s="114" t="s">
        <v>20</v>
      </c>
      <c r="J50" s="114" t="s">
        <v>21</v>
      </c>
      <c r="K50" s="114" t="s">
        <v>22</v>
      </c>
      <c r="L50" s="114" t="s">
        <v>23</v>
      </c>
      <c r="M50" s="118">
        <v>1</v>
      </c>
      <c r="N50" s="119">
        <v>1</v>
      </c>
      <c r="O50" s="120">
        <f t="shared" si="0"/>
        <v>1</v>
      </c>
      <c r="P50" s="121">
        <f t="shared" si="1"/>
        <v>1</v>
      </c>
      <c r="Q50" s="11" t="str">
        <f t="shared" si="2"/>
        <v>SATISFACTORIO</v>
      </c>
      <c r="R50" s="122" t="s">
        <v>277</v>
      </c>
      <c r="S50" s="122" t="s">
        <v>337</v>
      </c>
      <c r="T50" s="123" t="s">
        <v>291</v>
      </c>
    </row>
    <row r="51" spans="1:20" ht="173.25" customHeight="1">
      <c r="A51" s="114" t="s">
        <v>196</v>
      </c>
      <c r="B51" s="114" t="s">
        <v>35</v>
      </c>
      <c r="C51" s="114" t="s">
        <v>200</v>
      </c>
      <c r="D51" s="115" t="s">
        <v>201</v>
      </c>
      <c r="E51" s="114" t="s">
        <v>202</v>
      </c>
      <c r="F51" s="116" t="s">
        <v>57</v>
      </c>
      <c r="G51" s="114" t="s">
        <v>39</v>
      </c>
      <c r="H51" s="117">
        <v>1</v>
      </c>
      <c r="I51" s="114" t="s">
        <v>20</v>
      </c>
      <c r="J51" s="114" t="s">
        <v>21</v>
      </c>
      <c r="K51" s="114" t="s">
        <v>22</v>
      </c>
      <c r="L51" s="114" t="s">
        <v>23</v>
      </c>
      <c r="M51" s="118">
        <v>864</v>
      </c>
      <c r="N51" s="119">
        <v>864</v>
      </c>
      <c r="O51" s="120">
        <f t="shared" si="0"/>
        <v>1</v>
      </c>
      <c r="P51" s="121">
        <f t="shared" si="1"/>
        <v>1</v>
      </c>
      <c r="Q51" s="11" t="str">
        <f t="shared" si="2"/>
        <v>SATISFACTORIO</v>
      </c>
      <c r="R51" s="122" t="s">
        <v>278</v>
      </c>
      <c r="S51" s="122" t="s">
        <v>338</v>
      </c>
      <c r="T51" s="123" t="s">
        <v>291</v>
      </c>
    </row>
    <row r="52" spans="1:20" ht="130.5" customHeight="1">
      <c r="A52" s="114" t="s">
        <v>196</v>
      </c>
      <c r="B52" s="114" t="s">
        <v>35</v>
      </c>
      <c r="C52" s="114" t="s">
        <v>203</v>
      </c>
      <c r="D52" s="115" t="s">
        <v>204</v>
      </c>
      <c r="E52" s="114" t="s">
        <v>205</v>
      </c>
      <c r="F52" s="116" t="s">
        <v>57</v>
      </c>
      <c r="G52" s="114" t="s">
        <v>39</v>
      </c>
      <c r="H52" s="117">
        <v>1</v>
      </c>
      <c r="I52" s="114" t="s">
        <v>20</v>
      </c>
      <c r="J52" s="114" t="s">
        <v>21</v>
      </c>
      <c r="K52" s="114" t="s">
        <v>22</v>
      </c>
      <c r="L52" s="114" t="s">
        <v>23</v>
      </c>
      <c r="M52" s="118">
        <v>3670</v>
      </c>
      <c r="N52" s="119">
        <v>3670</v>
      </c>
      <c r="O52" s="120">
        <f t="shared" si="0"/>
        <v>1</v>
      </c>
      <c r="P52" s="121">
        <f t="shared" si="1"/>
        <v>1</v>
      </c>
      <c r="Q52" s="11" t="str">
        <f t="shared" si="2"/>
        <v>SATISFACTORIO</v>
      </c>
      <c r="R52" s="122" t="s">
        <v>237</v>
      </c>
      <c r="S52" s="122" t="s">
        <v>334</v>
      </c>
      <c r="T52" s="123" t="s">
        <v>291</v>
      </c>
    </row>
    <row r="53" spans="1:20" ht="376.5" customHeight="1">
      <c r="A53" s="114" t="s">
        <v>196</v>
      </c>
      <c r="B53" s="114" t="s">
        <v>35</v>
      </c>
      <c r="C53" s="114" t="s">
        <v>206</v>
      </c>
      <c r="D53" s="115" t="s">
        <v>207</v>
      </c>
      <c r="E53" s="114" t="s">
        <v>208</v>
      </c>
      <c r="F53" s="116">
        <v>4</v>
      </c>
      <c r="G53" s="114" t="s">
        <v>39</v>
      </c>
      <c r="H53" s="117">
        <v>1</v>
      </c>
      <c r="I53" s="114" t="s">
        <v>20</v>
      </c>
      <c r="J53" s="114" t="s">
        <v>21</v>
      </c>
      <c r="K53" s="114" t="s">
        <v>22</v>
      </c>
      <c r="L53" s="114" t="s">
        <v>23</v>
      </c>
      <c r="M53" s="118">
        <v>4</v>
      </c>
      <c r="N53" s="119">
        <v>3</v>
      </c>
      <c r="O53" s="120">
        <f t="shared" si="0"/>
        <v>1.3333333333333333</v>
      </c>
      <c r="P53" s="121">
        <f t="shared" si="1"/>
        <v>1.3333333333333333</v>
      </c>
      <c r="Q53" s="11" t="str">
        <f t="shared" si="2"/>
        <v>SATISFACTORIO</v>
      </c>
      <c r="R53" s="122" t="s">
        <v>279</v>
      </c>
      <c r="S53" s="122" t="s">
        <v>333</v>
      </c>
      <c r="T53" s="123" t="s">
        <v>291</v>
      </c>
    </row>
    <row r="54" spans="1:20" ht="109.5" customHeight="1">
      <c r="A54" s="114" t="s">
        <v>196</v>
      </c>
      <c r="B54" s="114" t="s">
        <v>35</v>
      </c>
      <c r="C54" s="114" t="s">
        <v>209</v>
      </c>
      <c r="D54" s="115" t="s">
        <v>210</v>
      </c>
      <c r="E54" s="114" t="s">
        <v>211</v>
      </c>
      <c r="F54" s="116" t="s">
        <v>57</v>
      </c>
      <c r="G54" s="114" t="s">
        <v>39</v>
      </c>
      <c r="H54" s="117">
        <v>1</v>
      </c>
      <c r="I54" s="114" t="s">
        <v>20</v>
      </c>
      <c r="J54" s="114" t="s">
        <v>21</v>
      </c>
      <c r="K54" s="114" t="s">
        <v>22</v>
      </c>
      <c r="L54" s="114" t="s">
        <v>23</v>
      </c>
      <c r="M54" s="118">
        <v>14594</v>
      </c>
      <c r="N54" s="119">
        <v>14594</v>
      </c>
      <c r="O54" s="120">
        <f t="shared" si="0"/>
        <v>1</v>
      </c>
      <c r="P54" s="121">
        <f t="shared" si="1"/>
        <v>1</v>
      </c>
      <c r="Q54" s="11" t="str">
        <f t="shared" si="2"/>
        <v>SATISFACTORIO</v>
      </c>
      <c r="R54" s="122" t="s">
        <v>238</v>
      </c>
      <c r="S54" s="122" t="s">
        <v>329</v>
      </c>
      <c r="T54" s="123" t="s">
        <v>291</v>
      </c>
    </row>
    <row r="55" spans="1:20" ht="89.25" customHeight="1">
      <c r="A55" s="124" t="s">
        <v>212</v>
      </c>
      <c r="B55" s="124" t="s">
        <v>35</v>
      </c>
      <c r="C55" s="124" t="s">
        <v>213</v>
      </c>
      <c r="D55" s="125" t="s">
        <v>214</v>
      </c>
      <c r="E55" s="124" t="s">
        <v>215</v>
      </c>
      <c r="F55" s="126" t="s">
        <v>57</v>
      </c>
      <c r="G55" s="124" t="s">
        <v>39</v>
      </c>
      <c r="H55" s="127">
        <v>1</v>
      </c>
      <c r="I55" s="128" t="s">
        <v>20</v>
      </c>
      <c r="J55" s="129" t="s">
        <v>21</v>
      </c>
      <c r="K55" s="128" t="s">
        <v>22</v>
      </c>
      <c r="L55" s="128" t="s">
        <v>23</v>
      </c>
      <c r="M55" s="130">
        <v>550</v>
      </c>
      <c r="N55" s="130">
        <v>550</v>
      </c>
      <c r="O55" s="131">
        <f t="shared" si="0"/>
        <v>1</v>
      </c>
      <c r="P55" s="132">
        <f t="shared" si="1"/>
        <v>1</v>
      </c>
      <c r="Q55" s="11" t="str">
        <f t="shared" si="2"/>
        <v>SATISFACTORIO</v>
      </c>
      <c r="R55" s="133" t="s">
        <v>262</v>
      </c>
      <c r="S55" s="133" t="s">
        <v>330</v>
      </c>
      <c r="T55" s="134" t="s">
        <v>291</v>
      </c>
    </row>
    <row r="56" spans="1:20" ht="123" customHeight="1">
      <c r="A56" s="135" t="s">
        <v>216</v>
      </c>
      <c r="B56" s="135" t="s">
        <v>35</v>
      </c>
      <c r="C56" s="135" t="s">
        <v>217</v>
      </c>
      <c r="D56" s="136" t="s">
        <v>218</v>
      </c>
      <c r="E56" s="137" t="s">
        <v>219</v>
      </c>
      <c r="F56" s="138">
        <v>2</v>
      </c>
      <c r="G56" s="135" t="s">
        <v>39</v>
      </c>
      <c r="H56" s="139">
        <v>1</v>
      </c>
      <c r="I56" s="140" t="s">
        <v>20</v>
      </c>
      <c r="J56" s="141" t="s">
        <v>21</v>
      </c>
      <c r="K56" s="140" t="s">
        <v>22</v>
      </c>
      <c r="L56" s="140" t="s">
        <v>23</v>
      </c>
      <c r="M56" s="142">
        <v>2</v>
      </c>
      <c r="N56" s="142">
        <v>2</v>
      </c>
      <c r="O56" s="143">
        <f t="shared" si="0"/>
        <v>1</v>
      </c>
      <c r="P56" s="144">
        <f t="shared" si="1"/>
        <v>1</v>
      </c>
      <c r="Q56" s="11" t="str">
        <f t="shared" si="2"/>
        <v>SATISFACTORIO</v>
      </c>
      <c r="R56" s="145" t="s">
        <v>236</v>
      </c>
      <c r="S56" s="145" t="s">
        <v>331</v>
      </c>
      <c r="T56" s="146" t="s">
        <v>291</v>
      </c>
    </row>
    <row r="57" spans="1:20" ht="280.5">
      <c r="A57" s="135" t="s">
        <v>216</v>
      </c>
      <c r="B57" s="135" t="s">
        <v>35</v>
      </c>
      <c r="C57" s="135" t="s">
        <v>220</v>
      </c>
      <c r="D57" s="136" t="s">
        <v>221</v>
      </c>
      <c r="E57" s="137" t="s">
        <v>222</v>
      </c>
      <c r="F57" s="147" t="s">
        <v>57</v>
      </c>
      <c r="G57" s="138" t="s">
        <v>39</v>
      </c>
      <c r="H57" s="139">
        <v>1</v>
      </c>
      <c r="I57" s="140" t="s">
        <v>20</v>
      </c>
      <c r="J57" s="141" t="s">
        <v>21</v>
      </c>
      <c r="K57" s="140" t="s">
        <v>22</v>
      </c>
      <c r="L57" s="140" t="s">
        <v>23</v>
      </c>
      <c r="M57" s="142">
        <v>62</v>
      </c>
      <c r="N57" s="142">
        <v>62</v>
      </c>
      <c r="O57" s="143">
        <f t="shared" si="0"/>
        <v>1</v>
      </c>
      <c r="P57" s="144">
        <f t="shared" si="1"/>
        <v>1</v>
      </c>
      <c r="Q57" s="11" t="str">
        <f t="shared" si="2"/>
        <v>SATISFACTORIO</v>
      </c>
      <c r="R57" s="145" t="s">
        <v>284</v>
      </c>
      <c r="S57" s="145" t="s">
        <v>332</v>
      </c>
      <c r="T57" s="146" t="s">
        <v>291</v>
      </c>
    </row>
    <row r="58" spans="1:20" ht="105.75" customHeight="1">
      <c r="A58" s="135" t="s">
        <v>216</v>
      </c>
      <c r="B58" s="135" t="s">
        <v>35</v>
      </c>
      <c r="C58" s="135" t="s">
        <v>223</v>
      </c>
      <c r="D58" s="136" t="s">
        <v>224</v>
      </c>
      <c r="E58" s="137" t="s">
        <v>225</v>
      </c>
      <c r="F58" s="135">
        <v>4</v>
      </c>
      <c r="G58" s="138" t="s">
        <v>39</v>
      </c>
      <c r="H58" s="139">
        <v>1</v>
      </c>
      <c r="I58" s="140" t="s">
        <v>20</v>
      </c>
      <c r="J58" s="141" t="s">
        <v>21</v>
      </c>
      <c r="K58" s="140" t="s">
        <v>22</v>
      </c>
      <c r="L58" s="140" t="s">
        <v>23</v>
      </c>
      <c r="M58" s="142">
        <v>2</v>
      </c>
      <c r="N58" s="142">
        <v>4</v>
      </c>
      <c r="O58" s="143">
        <f t="shared" si="0"/>
        <v>0.5</v>
      </c>
      <c r="P58" s="144">
        <f t="shared" si="1"/>
        <v>0.5</v>
      </c>
      <c r="Q58" s="11" t="str">
        <f t="shared" si="2"/>
        <v>MINIMO</v>
      </c>
      <c r="R58" s="145" t="s">
        <v>285</v>
      </c>
      <c r="S58" s="145" t="s">
        <v>339</v>
      </c>
      <c r="T58" s="146" t="s">
        <v>291</v>
      </c>
    </row>
    <row r="59" spans="1:20" ht="257.25" customHeight="1">
      <c r="A59" s="148" t="s">
        <v>226</v>
      </c>
      <c r="B59" s="148" t="s">
        <v>35</v>
      </c>
      <c r="C59" s="148" t="s">
        <v>227</v>
      </c>
      <c r="D59" s="149" t="s">
        <v>228</v>
      </c>
      <c r="E59" s="148" t="s">
        <v>229</v>
      </c>
      <c r="F59" s="150" t="s">
        <v>57</v>
      </c>
      <c r="G59" s="148" t="s">
        <v>39</v>
      </c>
      <c r="H59" s="151">
        <v>1</v>
      </c>
      <c r="I59" s="148" t="s">
        <v>20</v>
      </c>
      <c r="J59" s="148" t="s">
        <v>21</v>
      </c>
      <c r="K59" s="148" t="s">
        <v>22</v>
      </c>
      <c r="L59" s="148" t="s">
        <v>23</v>
      </c>
      <c r="M59" s="152">
        <v>29</v>
      </c>
      <c r="N59" s="152">
        <v>21</v>
      </c>
      <c r="O59" s="153">
        <v>1</v>
      </c>
      <c r="P59" s="154">
        <v>1</v>
      </c>
      <c r="Q59" s="11" t="str">
        <f t="shared" si="2"/>
        <v>SATISFACTORIO</v>
      </c>
      <c r="R59" s="155" t="s">
        <v>343</v>
      </c>
      <c r="S59" s="156" t="s">
        <v>344</v>
      </c>
      <c r="T59" s="157" t="s">
        <v>340</v>
      </c>
    </row>
    <row r="60" spans="1:20" ht="214.5">
      <c r="A60" s="148" t="s">
        <v>226</v>
      </c>
      <c r="B60" s="148" t="s">
        <v>35</v>
      </c>
      <c r="C60" s="148" t="s">
        <v>230</v>
      </c>
      <c r="D60" s="149" t="s">
        <v>231</v>
      </c>
      <c r="E60" s="148" t="s">
        <v>229</v>
      </c>
      <c r="F60" s="150">
        <v>14</v>
      </c>
      <c r="G60" s="148" t="s">
        <v>39</v>
      </c>
      <c r="H60" s="151">
        <v>1</v>
      </c>
      <c r="I60" s="148" t="s">
        <v>20</v>
      </c>
      <c r="J60" s="148" t="s">
        <v>21</v>
      </c>
      <c r="K60" s="148" t="s">
        <v>22</v>
      </c>
      <c r="L60" s="148" t="s">
        <v>23</v>
      </c>
      <c r="M60" s="152">
        <v>14</v>
      </c>
      <c r="N60" s="152">
        <v>14</v>
      </c>
      <c r="O60" s="153">
        <f t="shared" si="0"/>
        <v>1</v>
      </c>
      <c r="P60" s="154">
        <f t="shared" si="1"/>
        <v>1</v>
      </c>
      <c r="Q60" s="11" t="str">
        <f t="shared" si="2"/>
        <v>SATISFACTORIO</v>
      </c>
      <c r="R60" s="155" t="s">
        <v>271</v>
      </c>
      <c r="S60" s="156" t="s">
        <v>341</v>
      </c>
      <c r="T60" s="157" t="s">
        <v>340</v>
      </c>
    </row>
    <row r="61" spans="1:20" ht="409.5">
      <c r="A61" s="148" t="s">
        <v>226</v>
      </c>
      <c r="B61" s="148" t="s">
        <v>35</v>
      </c>
      <c r="C61" s="148" t="s">
        <v>232</v>
      </c>
      <c r="D61" s="149" t="s">
        <v>233</v>
      </c>
      <c r="E61" s="148" t="s">
        <v>234</v>
      </c>
      <c r="F61" s="150" t="s">
        <v>57</v>
      </c>
      <c r="G61" s="148" t="s">
        <v>39</v>
      </c>
      <c r="H61" s="151">
        <v>1</v>
      </c>
      <c r="I61" s="148" t="s">
        <v>20</v>
      </c>
      <c r="J61" s="148" t="s">
        <v>21</v>
      </c>
      <c r="K61" s="148" t="s">
        <v>22</v>
      </c>
      <c r="L61" s="148" t="s">
        <v>23</v>
      </c>
      <c r="M61" s="152">
        <v>6</v>
      </c>
      <c r="N61" s="152">
        <v>14</v>
      </c>
      <c r="O61" s="153">
        <f t="shared" si="0"/>
        <v>0.42857142857142855</v>
      </c>
      <c r="P61" s="154">
        <f t="shared" si="1"/>
        <v>0.42857142857142855</v>
      </c>
      <c r="Q61" s="11" t="str">
        <f t="shared" si="2"/>
        <v>INSATISFACTORIO</v>
      </c>
      <c r="R61" s="155" t="s">
        <v>270</v>
      </c>
      <c r="S61" s="158" t="s">
        <v>342</v>
      </c>
      <c r="T61" s="157" t="s">
        <v>340</v>
      </c>
    </row>
  </sheetData>
  <sheetProtection/>
  <mergeCells count="11">
    <mergeCell ref="R4:T4"/>
    <mergeCell ref="A4:D4"/>
    <mergeCell ref="E4:K4"/>
    <mergeCell ref="L4:Q4"/>
    <mergeCell ref="E2:Q3"/>
    <mergeCell ref="E1:Q1"/>
    <mergeCell ref="A5:H5"/>
    <mergeCell ref="I5:L5"/>
    <mergeCell ref="A1:D3"/>
    <mergeCell ref="M5:T5"/>
    <mergeCell ref="R1:T3"/>
  </mergeCells>
  <conditionalFormatting sqref="Q6 T6">
    <cfRule type="cellIs" priority="55" dxfId="38" operator="equal" stopIfTrue="1">
      <formula>"INSATISFACTORIO"</formula>
    </cfRule>
  </conditionalFormatting>
  <conditionalFormatting sqref="Q47:Q49">
    <cfRule type="containsText" priority="2" dxfId="3" operator="containsText" stopIfTrue="1" text="SATIFASTORIO">
      <formula>NOT(ISERROR(SEARCH("SATIFASTORIO",Q47)))</formula>
    </cfRule>
    <cfRule type="containsText" priority="3" dxfId="2" operator="containsText" stopIfTrue="1" text="ACEPTABLE">
      <formula>NOT(ISERROR(SEARCH("ACEPTABLE",Q47)))</formula>
    </cfRule>
    <cfRule type="containsText" priority="4" dxfId="38" operator="containsText" stopIfTrue="1" text="INSATISFACTORIO">
      <formula>NOT(ISERROR(SEARCH("INSATISFACTORIO",Q47)))</formula>
    </cfRule>
  </conditionalFormatting>
  <conditionalFormatting sqref="Q47:Q49">
    <cfRule type="cellIs" priority="1" dxfId="0" operator="equal" stopIfTrue="1">
      <formula>"MINIMO"</formula>
    </cfRule>
  </conditionalFormatting>
  <conditionalFormatting sqref="Q56">
    <cfRule type="containsText" priority="37" dxfId="39" operator="containsText" stopIfTrue="1" text="MINIMO">
      <formula>NOT(ISERROR(SEARCH("MINIMO",Q56)))</formula>
    </cfRule>
  </conditionalFormatting>
  <conditionalFormatting sqref="Q8:Q9 Q14:Q18 Q50:Q58">
    <cfRule type="containsText" priority="34" dxfId="3" operator="containsText" stopIfTrue="1" text="SATIFASTORIO">
      <formula>NOT(ISERROR(SEARCH("SATIFASTORIO",Q8)))</formula>
    </cfRule>
    <cfRule type="containsText" priority="35" dxfId="2" operator="containsText" stopIfTrue="1" text="ACEPTABLE">
      <formula>NOT(ISERROR(SEARCH("ACEPTABLE",Q8)))</formula>
    </cfRule>
    <cfRule type="containsText" priority="36" dxfId="38" operator="containsText" stopIfTrue="1" text="INSATISFACTORIO">
      <formula>NOT(ISERROR(SEARCH("INSATISFACTORIO",Q8)))</formula>
    </cfRule>
  </conditionalFormatting>
  <conditionalFormatting sqref="Q8:Q9 Q14:Q18 Q50:Q58">
    <cfRule type="cellIs" priority="33" dxfId="0" operator="equal" stopIfTrue="1">
      <formula>"MINIMO"</formula>
    </cfRule>
  </conditionalFormatting>
  <conditionalFormatting sqref="Q7">
    <cfRule type="containsText" priority="30" dxfId="3" operator="containsText" stopIfTrue="1" text="SATIFASTORIO">
      <formula>NOT(ISERROR(SEARCH("SATIFASTORIO",Q7)))</formula>
    </cfRule>
    <cfRule type="containsText" priority="31" dxfId="2" operator="containsText" stopIfTrue="1" text="ACEPTABLE">
      <formula>NOT(ISERROR(SEARCH("ACEPTABLE",Q7)))</formula>
    </cfRule>
    <cfRule type="containsText" priority="32" dxfId="38" operator="containsText" stopIfTrue="1" text="INSATISFACTORIO">
      <formula>NOT(ISERROR(SEARCH("INSATISFACTORIO",Q7)))</formula>
    </cfRule>
  </conditionalFormatting>
  <conditionalFormatting sqref="Q7">
    <cfRule type="cellIs" priority="29" dxfId="0" operator="equal" stopIfTrue="1">
      <formula>"MINIMO"</formula>
    </cfRule>
  </conditionalFormatting>
  <conditionalFormatting sqref="Q10:Q13">
    <cfRule type="containsText" priority="26" dxfId="3" operator="containsText" stopIfTrue="1" text="SATIFASTORIO">
      <formula>NOT(ISERROR(SEARCH("SATIFASTORIO",Q10)))</formula>
    </cfRule>
    <cfRule type="containsText" priority="27" dxfId="2" operator="containsText" stopIfTrue="1" text="ACEPTABLE">
      <formula>NOT(ISERROR(SEARCH("ACEPTABLE",Q10)))</formula>
    </cfRule>
    <cfRule type="containsText" priority="28" dxfId="38" operator="containsText" stopIfTrue="1" text="INSATISFACTORIO">
      <formula>NOT(ISERROR(SEARCH("INSATISFACTORIO",Q10)))</formula>
    </cfRule>
  </conditionalFormatting>
  <conditionalFormatting sqref="Q10:Q13">
    <cfRule type="cellIs" priority="25" dxfId="0" operator="equal" stopIfTrue="1">
      <formula>"MINIMO"</formula>
    </cfRule>
  </conditionalFormatting>
  <conditionalFormatting sqref="Q19:Q24">
    <cfRule type="containsText" priority="22" dxfId="3" operator="containsText" stopIfTrue="1" text="SATIFASTORIO">
      <formula>NOT(ISERROR(SEARCH("SATIFASTORIO",Q19)))</formula>
    </cfRule>
    <cfRule type="containsText" priority="23" dxfId="2" operator="containsText" stopIfTrue="1" text="ACEPTABLE">
      <formula>NOT(ISERROR(SEARCH("ACEPTABLE",Q19)))</formula>
    </cfRule>
    <cfRule type="containsText" priority="24" dxfId="38" operator="containsText" stopIfTrue="1" text="INSATISFACTORIO">
      <formula>NOT(ISERROR(SEARCH("INSATISFACTORIO",Q19)))</formula>
    </cfRule>
  </conditionalFormatting>
  <conditionalFormatting sqref="Q19:Q24">
    <cfRule type="cellIs" priority="21" dxfId="0" operator="equal" stopIfTrue="1">
      <formula>"MINIMO"</formula>
    </cfRule>
  </conditionalFormatting>
  <conditionalFormatting sqref="Q39:Q41">
    <cfRule type="containsText" priority="18" dxfId="3" operator="containsText" stopIfTrue="1" text="SATIFASTORIO">
      <formula>NOT(ISERROR(SEARCH("SATIFASTORIO",Q39)))</formula>
    </cfRule>
    <cfRule type="containsText" priority="19" dxfId="2" operator="containsText" stopIfTrue="1" text="ACEPTABLE">
      <formula>NOT(ISERROR(SEARCH("ACEPTABLE",Q39)))</formula>
    </cfRule>
    <cfRule type="containsText" priority="20" dxfId="38" operator="containsText" stopIfTrue="1" text="INSATISFACTORIO">
      <formula>NOT(ISERROR(SEARCH("INSATISFACTORIO",Q39)))</formula>
    </cfRule>
  </conditionalFormatting>
  <conditionalFormatting sqref="Q39:Q41">
    <cfRule type="cellIs" priority="17" dxfId="0" operator="equal" stopIfTrue="1">
      <formula>"MINIMO"</formula>
    </cfRule>
  </conditionalFormatting>
  <conditionalFormatting sqref="Q42:Q46">
    <cfRule type="containsText" priority="14" dxfId="3" operator="containsText" stopIfTrue="1" text="SATIFASTORIO">
      <formula>NOT(ISERROR(SEARCH("SATIFASTORIO",Q42)))</formula>
    </cfRule>
    <cfRule type="containsText" priority="15" dxfId="2" operator="containsText" stopIfTrue="1" text="ACEPTABLE">
      <formula>NOT(ISERROR(SEARCH("ACEPTABLE",Q42)))</formula>
    </cfRule>
    <cfRule type="containsText" priority="16" dxfId="38" operator="containsText" stopIfTrue="1" text="INSATISFACTORIO">
      <formula>NOT(ISERROR(SEARCH("INSATISFACTORIO",Q42)))</formula>
    </cfRule>
  </conditionalFormatting>
  <conditionalFormatting sqref="Q42:Q46">
    <cfRule type="cellIs" priority="13" dxfId="0" operator="equal" stopIfTrue="1">
      <formula>"MINIMO"</formula>
    </cfRule>
  </conditionalFormatting>
  <conditionalFormatting sqref="Q59:Q61">
    <cfRule type="containsText" priority="10" dxfId="3" operator="containsText" stopIfTrue="1" text="SATIFASTORIO">
      <formula>NOT(ISERROR(SEARCH("SATIFASTORIO",Q59)))</formula>
    </cfRule>
    <cfRule type="containsText" priority="11" dxfId="2" operator="containsText" stopIfTrue="1" text="ACEPTABLE">
      <formula>NOT(ISERROR(SEARCH("ACEPTABLE",Q59)))</formula>
    </cfRule>
    <cfRule type="containsText" priority="12" dxfId="38" operator="containsText" stopIfTrue="1" text="INSATISFACTORIO">
      <formula>NOT(ISERROR(SEARCH("INSATISFACTORIO",Q59)))</formula>
    </cfRule>
  </conditionalFormatting>
  <conditionalFormatting sqref="Q59:Q61">
    <cfRule type="cellIs" priority="9" dxfId="0" operator="equal" stopIfTrue="1">
      <formula>"MINIMO"</formula>
    </cfRule>
  </conditionalFormatting>
  <conditionalFormatting sqref="Q25:Q38">
    <cfRule type="containsText" priority="6" dxfId="3" operator="containsText" stopIfTrue="1" text="SATIFASTORIO">
      <formula>NOT(ISERROR(SEARCH("SATIFASTORIO",Q25)))</formula>
    </cfRule>
    <cfRule type="containsText" priority="7" dxfId="2" operator="containsText" stopIfTrue="1" text="ACEPTABLE">
      <formula>NOT(ISERROR(SEARCH("ACEPTABLE",Q25)))</formula>
    </cfRule>
    <cfRule type="containsText" priority="8" dxfId="38" operator="containsText" stopIfTrue="1" text="INSATISFACTORIO">
      <formula>NOT(ISERROR(SEARCH("INSATISFACTORIO",Q25)))</formula>
    </cfRule>
  </conditionalFormatting>
  <conditionalFormatting sqref="Q25:Q38">
    <cfRule type="cellIs" priority="5" dxfId="0" operator="equal" stopIfTrue="1">
      <formula>"MINIMO"</formula>
    </cfRule>
  </conditionalFormatting>
  <printOptions horizontalCentered="1"/>
  <pageMargins left="0.1968503937007874" right="0.1968503937007874" top="0.3937007874015748" bottom="0.35433070866141736" header="0.31496062992125984" footer="0.31496062992125984"/>
  <pageSetup horizontalDpi="600" verticalDpi="600" orientation="landscape" paperSize="14"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FONDO PASIVO FERROCARRILES</dc:creator>
  <cp:keywords/>
  <dc:description/>
  <cp:lastModifiedBy>ericssonr</cp:lastModifiedBy>
  <cp:lastPrinted>2010-06-21T14:04:58Z</cp:lastPrinted>
  <dcterms:created xsi:type="dcterms:W3CDTF">2009-10-06T19:46:28Z</dcterms:created>
  <dcterms:modified xsi:type="dcterms:W3CDTF">2018-02-08T18:37:48Z</dcterms:modified>
  <cp:category/>
  <cp:version/>
  <cp:contentType/>
  <cp:contentStatus/>
</cp:coreProperties>
</file>